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0" yWindow="0" windowWidth="23040" windowHeight="939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J12" i="8" l="1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1" i="8"/>
  <c r="I122" i="8" l="1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I121" i="8"/>
  <c r="G12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I11" i="8"/>
  <c r="G11" i="8"/>
  <c r="I109" i="8"/>
  <c r="I104" i="8"/>
  <c r="I101" i="8"/>
  <c r="I100" i="8"/>
  <c r="I196" i="8" l="1"/>
  <c r="J196" i="8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  <author>&lt;&gt;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8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8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8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8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8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  <comment ref="J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B199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<sst xmlns="http://schemas.openxmlformats.org/spreadsheetml/2006/main" count="584" uniqueCount="373">
  <si>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</si>
  <si>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</si>
  <si>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</si>
  <si>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</si>
  <si>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</si>
  <si>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</si>
  <si>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</si>
  <si>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</si>
  <si>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</si>
  <si>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</si>
  <si>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</si>
  <si>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</si>
  <si>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</si>
  <si>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</si>
  <si>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</si>
  <si>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</si>
  <si>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01.2.03.07-0023</t>
  </si>
  <si>
    <t>Эмульсия битумно-дорожная...</t>
  </si>
  <si>
    <t>01.3.01.03-0002</t>
  </si>
  <si>
    <t>Керосин для технических целей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</si>
  <si>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</si>
  <si>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</si>
  <si>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</si>
  <si>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</si>
  <si>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</si>
  <si>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01.3.02.03-0001</t>
  </si>
  <si>
    <t>Ацетилен газообразный технический</t>
  </si>
  <si>
    <t>м3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</si>
  <si>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</si>
  <si>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</si>
  <si>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</si>
  <si>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</si>
  <si>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</si>
  <si>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</si>
  <si>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01.3.05.09-0001</t>
  </si>
  <si>
    <t>Глицерин синтетический</t>
  </si>
  <si>
    <t>01.3.05.23-0171</t>
  </si>
  <si>
    <t>Сода кальцинированная (натрий углекислый) техническая</t>
  </si>
  <si>
    <t>01.7.02.02-0021</t>
  </si>
  <si>
    <t>Бумага оберточная листовая</t>
  </si>
  <si>
    <t>1000 м2</t>
  </si>
  <si>
    <t>01.7.03.01-0001</t>
  </si>
  <si>
    <t>Вода...</t>
  </si>
  <si>
    <t>01.7.03.01-0002</t>
  </si>
  <si>
    <t>Вода водопроводная...</t>
  </si>
  <si>
    <t>01.7.07.12-0024</t>
  </si>
  <si>
    <t>Пленка полиэтиленовая, толщина 0,15 мм</t>
  </si>
  <si>
    <t>м2</t>
  </si>
  <si>
    <t>01.7.07.26-0032</t>
  </si>
  <si>
    <t>Шнур полиамидный крученый, диаметр 2 мм...</t>
  </si>
  <si>
    <t>01.7.07.29-0031</t>
  </si>
  <si>
    <t>Каболка</t>
  </si>
  <si>
    <t>01.7.11.04-0011</t>
  </si>
  <si>
    <t>Проволока порошковая, диаметр 1,73 мм</t>
  </si>
  <si>
    <t>01.7.11.04-0022</t>
  </si>
  <si>
    <t>Проволока сварочная, диаметр 1,14 мм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</si>
  <si>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</si>
  <si>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</si>
  <si>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</si>
  <si>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</si>
  <si>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01.7.11.07-0054</t>
  </si>
  <si>
    <t>Электроды сварочные Э42, диаметр 6 мм</t>
  </si>
  <si>
    <t>01.7.11.07-0181</t>
  </si>
  <si>
    <t>Электроды с основным покрытием Э42А, диаметр 2,5 мм</t>
  </si>
  <si>
    <t>01.7.15.02-0051</t>
  </si>
  <si>
    <t>Болты анкерные...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</si>
  <si>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</si>
  <si>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</si>
  <si>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</si>
  <si>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</si>
  <si>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</si>
  <si>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</si>
  <si>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</si>
  <si>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</si>
  <si>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01.7.16.04-0021</t>
  </si>
  <si>
    <t>Щиты опалубки металлические (опорная площадка под лебедку)</t>
  </si>
  <si>
    <t>01.7.17.06-0061</t>
  </si>
  <si>
    <t>Диск алмазный для твердых материалов, диаметр 350 мм...</t>
  </si>
  <si>
    <t>шт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</si>
  <si>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</si>
  <si>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</si>
  <si>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</si>
  <si>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</si>
  <si>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</si>
  <si>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</si>
  <si>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</si>
  <si>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</si>
  <si>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01.7.20.08-0071</t>
  </si>
  <si>
    <t>Канат пеньковый пропитанный</t>
  </si>
  <si>
    <t>01.7.20.08-0162</t>
  </si>
  <si>
    <t>Ткань мешочная</t>
  </si>
  <si>
    <t>10 м2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</si>
  <si>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</si>
  <si>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</si>
  <si>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</si>
  <si>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</si>
  <si>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02.2.05.04-1817</t>
  </si>
  <si>
    <t>Щебень М 800, фракция 40-80(70) мм, группа 2</t>
  </si>
  <si>
    <t>02.3.01.02-1012</t>
  </si>
  <si>
    <t>Песок природный II класс, средний, круглые сита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</si>
  <si>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</si>
  <si>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</si>
  <si>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</si>
  <si>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</si>
  <si>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</si>
  <si>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</si>
  <si>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04.1.02.05-0005</t>
  </si>
  <si>
    <t>Смеси бетонные тяжелого бетона (БСТ), класс В12,5 (М150)</t>
  </si>
  <si>
    <t>04.1.02.05-0006</t>
  </si>
  <si>
    <t>Смеси бетонные тяжелого бетона (БСТ), класс В15 (М200)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</si>
  <si>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</si>
  <si>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</si>
  <si>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</si>
  <si>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</si>
  <si>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</si>
  <si>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</si>
  <si>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05.1.01.13-0043</t>
  </si>
  <si>
    <t>Плита железобетонная покрытий, перекрытий и днищ</t>
  </si>
  <si>
    <t>07.2.07.04-0015</t>
  </si>
  <si>
    <t>Конструкции сварные индивидуальные прочие, масса сборочной единицы от 0,501 до 1,0 т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</si>
  <si>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</si>
  <si>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</si>
  <si>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08.1.02.11-0001</t>
  </si>
  <si>
    <t>Поковки из квадратных заготовок, масса 1,8 кг...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</si>
  <si>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</si>
  <si>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</si>
  <si>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</si>
  <si>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08.3.03.04-0012</t>
  </si>
  <si>
    <t>Проволока светлая, диаметр 1,1 мм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</si>
  <si>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</si>
  <si>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</si>
  <si>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</si>
  <si>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</si>
  <si>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08.4.03.02-0007</t>
  </si>
  <si>
    <t>Сталь арматурная, горячекатаная, гладкая, класс А-I, диаметр 20-22 мм...</t>
  </si>
  <si>
    <t>08.4.03.04-0001</t>
  </si>
  <si>
    <t>Сталь арматурная, горячекатаная, класс А-I, А-II, А-III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</si>
  <si>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</si>
  <si>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</si>
  <si>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</si>
  <si>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</si>
  <si>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</si>
  <si>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</si>
  <si>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</si>
  <si>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</si>
  <si>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11.1.03.01-0087</t>
  </si>
  <si>
    <t>Бруски обрезные, хвойных пород, длина 4-6,5 м, ширина 75-150 мм, толщина 150 мм и более, сорт III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</si>
  <si>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</si>
  <si>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</si>
  <si>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</si>
  <si>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</si>
  <si>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</si>
  <si>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</si>
  <si>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</si>
  <si>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</si>
  <si>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11.1.03.06-0091</t>
  </si>
  <si>
    <t>Доска обрезная, хвойных пород, ширина 75-150 мм, толщина 32-40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</si>
  <si>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</si>
  <si>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</si>
  <si>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</si>
  <si>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</si>
  <si>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11.2.13.04-0012</t>
  </si>
  <si>
    <t>Щиты из досок, толщина 40 мм</t>
  </si>
  <si>
    <t>12.1.02.06-0012</t>
  </si>
  <si>
    <t>Рубероид кровельный РКК-350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</si>
  <si>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</si>
  <si>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</si>
  <si>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</si>
  <si>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</si>
  <si>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</si>
  <si>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</si>
  <si>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</si>
  <si>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</si>
  <si>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14.5.09.07-0030</t>
  </si>
  <si>
    <t>Растворитель Р-4</t>
  </si>
  <si>
    <t>14.5.09.11-0102</t>
  </si>
  <si>
    <t>Уайт-спирит</t>
  </si>
  <si>
    <t>16.2.01.02-0001</t>
  </si>
  <si>
    <t>Земля растительная</t>
  </si>
  <si>
    <t>18.1.10.04-0011</t>
  </si>
  <si>
    <t>Гидрант пожарный подземный, номинальное давление 1,0 МПа (10 кгс/см2), номинальный диаметр 125 мм, высота 2500 мм</t>
  </si>
  <si>
    <t>23.5.02.02-0055</t>
  </si>
  <si>
    <t>Трубы стальные электросварные прямошовные со снятой фаской из стали марок Ст2кп-Ст4кп и Ст2пс-Ст4пс, наружный диаметр 108 мм, толщина стенки 4 мм</t>
  </si>
  <si>
    <t>м</t>
  </si>
  <si>
    <t>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</si>
  <si>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</si>
  <si>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23.8.03.12-0011</t>
  </si>
  <si>
    <t>Фасонные части стальные сварные, номинальный диаметр до 800 мм</t>
  </si>
  <si>
    <t>23.8.05.15-0003</t>
  </si>
  <si>
    <t>Части чугунные фасонные соединительные к чугунным напорным трубам, наружный диаметр 250-400 мм</t>
  </si>
  <si>
    <t>ТЦ_04.2.01.01_63_6367046160_01.03.2022_01</t>
  </si>
  <si>
    <t xml:space="preserve">   - Асфальтобетонные смеси А16ВЛ (ГОСТ Р 58406.2-2020 на битуме по ГОСТ 33133-2014)  (с доставкой)</t>
  </si>
  <si>
    <t xml:space="preserve">   - Асфальтобетонные смеси А32НН (ГОСТ Р 58406.2-2020 на битуме по ГОСТ 33133-2014)  (с доставкой)</t>
  </si>
  <si>
    <t>ТЦ_04.2.03.01_63_6367046160_01.03.2022_01</t>
  </si>
  <si>
    <t xml:space="preserve">   - Асфальтобетон ЩМА-16 (с доставкой)</t>
  </si>
  <si>
    <t xml:space="preserve">   - Смеси асфальтобетоные А5ВЛ (с доставкой)</t>
  </si>
  <si>
    <t>ТЦ_18.1.02.00_63_6319189182_03.10.2022_01</t>
  </si>
  <si>
    <t>шт.</t>
  </si>
  <si>
    <t xml:space="preserve">   - Задвижка чугунная фланцевая короткая DN100, PN1,0 МПа  JA, тип 2111</t>
  </si>
  <si>
    <t xml:space="preserve">   - Задвижка чугунная фланцевая короткая DN300 PN1.0 GGG40 EPDM JA</t>
  </si>
  <si>
    <t>ТЦ_18.1.02.00_63_6319189182_17.02.2022_01</t>
  </si>
  <si>
    <t>Задвижка чугунная фланцевая короткая DN50, PN1,0 МПа  JA, тип 2111</t>
  </si>
  <si>
    <t>ТЦ_18.1.10.04_63_6319189182_03.10.2022_01</t>
  </si>
  <si>
    <t>Гидрант пожарный подземный  Ø125мм, Нтр=2,75 м   8853, JA</t>
  </si>
  <si>
    <t>ТЦ_18.5.08.00_63_6319189182_03.10.2022_01</t>
  </si>
  <si>
    <t xml:space="preserve">   - Опорная плита для ковера, 9521-PEND Jafar</t>
  </si>
  <si>
    <t xml:space="preserve">   - Опорная плита для ковера, Jafar, 9522-PEНD</t>
  </si>
  <si>
    <t>ТЦ_18.5.08.02_63_6319189182_03.10.2022_01</t>
  </si>
  <si>
    <t>Вантуз воздушный двухступенчатый Ø80, RD 2250 мм</t>
  </si>
  <si>
    <t>ТЦ_18.5.08.04_58_6319189182_03.10.2022_01</t>
  </si>
  <si>
    <t>Ковер для гидранта , 9510-GJL-GJL</t>
  </si>
  <si>
    <t>ТЦ_18.5.08.04_63_6319189182_03.10.2022_01</t>
  </si>
  <si>
    <t xml:space="preserve">   - Ковер для вантуза № 9806</t>
  </si>
  <si>
    <t xml:space="preserve">   - Ковер для задвижек, 9501-PEND-GJL  Jafar</t>
  </si>
  <si>
    <t>ТЦ_18.5.08.17_63_6319189182_03.10.2022_01</t>
  </si>
  <si>
    <t xml:space="preserve">   - Телескопический шток DN040-050. RD= 2000 ÷2500 мм, №9011 Jafar</t>
  </si>
  <si>
    <t xml:space="preserve">   - Телескопический шток DN040-050. RD= 2500 ÷3100 мм, №9011 Jafar</t>
  </si>
  <si>
    <t xml:space="preserve">   - Телескопический шток DN300. RD= 2000 ÷2500 мм, №9011 Jafar</t>
  </si>
  <si>
    <t xml:space="preserve">   - Телескопический шток DN300. RD= 2500 ÷3100 мм, №9011 Jafar</t>
  </si>
  <si>
    <t>ТЦ_23.8.05.09_63_6319189182_03.10.2022_01</t>
  </si>
  <si>
    <t>Пожарная подставка ППФ 300</t>
  </si>
  <si>
    <t>ТЦ_24.3.05.01_63_6319189182_03.10.2022_01</t>
  </si>
  <si>
    <t xml:space="preserve">   - Втулка под фланец (удлиненная) ПЭ100 Ф 315 SDR 17 питьевая</t>
  </si>
  <si>
    <t xml:space="preserve">   - Клапан обратный стальной откидной одностворчатый межфланцевый PN10/16  ДУ100</t>
  </si>
  <si>
    <t xml:space="preserve">   - Фланец  стальной свободный 300-10-03-1-В-Ст 20-IV</t>
  </si>
  <si>
    <t xml:space="preserve">   - Фланец с ПП покрытием стальной свободный 100-10-03-1-В-Ст 20-IV</t>
  </si>
  <si>
    <t xml:space="preserve">   - Фланец с ПП покрытием стальной свободный 300-10-03-1-В-Ст 20-IV</t>
  </si>
  <si>
    <t xml:space="preserve">   - Фланец стальной свободный 300-10-03-1-В-Ст 20-IV</t>
  </si>
  <si>
    <t>ФССЦ-01.2.01.01-0001</t>
  </si>
  <si>
    <t>Битумы нефтяные дорожные жидкие МГ, СГ...</t>
  </si>
  <si>
    <t>ФССЦ-01.2.01.02-0054</t>
  </si>
  <si>
    <t>ФССЦ-01.2.03.03-0045</t>
  </si>
  <si>
    <t>Мастика битумно-полимерная</t>
  </si>
  <si>
    <t>ФССЦ-01.4.03.03-0021</t>
  </si>
  <si>
    <t>Полимер для стабилизации буровых скважин</t>
  </si>
  <si>
    <t>ФССЦ-01.7.15.03-0014</t>
  </si>
  <si>
    <t>ФССЦ-01.7.15.03-0016</t>
  </si>
  <si>
    <t>Болты с гайками и шайбами для санитарно-технических работ, диаметр 24 мм</t>
  </si>
  <si>
    <t>ФССЦ-01.7.15.10-0066</t>
  </si>
  <si>
    <t>Скобы ходовые</t>
  </si>
  <si>
    <t>ФССЦ-01.7.19.04-0031</t>
  </si>
  <si>
    <t>ФССЦ-02.1.01.01-0003</t>
  </si>
  <si>
    <t>Глина бентонитовая</t>
  </si>
  <si>
    <t>ФССЦ-02.2.05.04-1572</t>
  </si>
  <si>
    <t>Щебень М 600, фракция 5(3)-10 мм, группа 2</t>
  </si>
  <si>
    <t>ФССЦ-02.2.05.04-1687</t>
  </si>
  <si>
    <t>Щебень М 400, фракция 10-20 мм, группа 2</t>
  </si>
  <si>
    <t>ФССЦ-02.2.05.04-1697</t>
  </si>
  <si>
    <t>ФССЦ-02.2.05.04-1702</t>
  </si>
  <si>
    <t>Щебень М 1000, фракция 10-20 мм, группа 2...</t>
  </si>
  <si>
    <t>ФССЦ-02.2.05.04-1767</t>
  </si>
  <si>
    <t>Щебень М 400, фракция 20-40 мм, группа 2...</t>
  </si>
  <si>
    <t>ФССЦ-02.2.05.04-1772</t>
  </si>
  <si>
    <t>Щебень М 600, фракция 20-40 мм, группа 2</t>
  </si>
  <si>
    <t>ФССЦ-02.2.05.04-1817</t>
  </si>
  <si>
    <t>ФССЦ-02.2.05.04-1822</t>
  </si>
  <si>
    <t>Щебень М 1000, фракция 40-80(70) мм, группа 2...</t>
  </si>
  <si>
    <t>ФССЦ-02.3.01.02-1005</t>
  </si>
  <si>
    <t>Песок природный II класс, очень мелкий, круглые сита</t>
  </si>
  <si>
    <t>ФССЦ-04.1.02.05-0003</t>
  </si>
  <si>
    <t>Смеси бетонные тяжелого бетона (БСТ), класс В7,5 (М100)...</t>
  </si>
  <si>
    <t>ФССЦ-04.1.02.05-0004</t>
  </si>
  <si>
    <t>Смеси бетонные тяжелого бетона (БСТ), класс В10 (М150)</t>
  </si>
  <si>
    <t>ФССЦ-04.1.02.05-0005</t>
  </si>
  <si>
    <t>ФССЦ-04.1.02.05-0006</t>
  </si>
  <si>
    <t>ФССЦ-04.1.02.05-0059</t>
  </si>
  <si>
    <t>Смеси бетонные тяжелого бетона (БСТ), крупность заполнителя 40 мм, класс В12,5 (М150)</t>
  </si>
  <si>
    <t>ФССЦ-04.3.01.09-0012</t>
  </si>
  <si>
    <t>ФССЦ-04.3.01.09-0014</t>
  </si>
  <si>
    <t>ФССЦ-05.1.01.09-0042</t>
  </si>
  <si>
    <t>Кольцо опорное КО-6 /бетон В15 (М200), объем 0,02 м3, расход арматуры 1,10 кг / (серия 3.900.1-14)</t>
  </si>
  <si>
    <t>ФССЦ-05.1.01.09-0051</t>
  </si>
  <si>
    <t>Кольцо стеновое смотровых колодцев КС7.3, бетон В15 (М200), объем 0,05 м3, расход арматуры 1,64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</si>
  <si>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</si>
  <si>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</si>
  <si>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</si>
  <si>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</si>
  <si>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ФССЦ-05.1.01.09-0071</t>
  </si>
  <si>
    <t>Кольцо стеновое смотровых колодцев КС20.6, бетон B15 (М200), объем 0,39 м3, расход арматуры 13,04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</si>
  <si>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</si>
  <si>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</si>
  <si>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ФССЦ-05.1.01.11-0045</t>
  </si>
  <si>
    <t>Плита днища ПН15, бетон B15 (М200), объем 0,38 м3, расход арматуры 33,13 кг</t>
  </si>
  <si>
    <t>ФССЦ-05.1.01.11-0046</t>
  </si>
  <si>
    <t>Плита днища ПН20, бетон B15 (М200), объем 0,59 м3, расход арматуры 79,44 кг</t>
  </si>
  <si>
    <t>ФССЦ-05.1.01.13-0043</t>
  </si>
  <si>
    <t>ФССЦ-05.1.06.09-0005</t>
  </si>
  <si>
    <t>Плиты перекрытия 1ПП20-2, бетон B15, объем 0,55 м3, расход арматуры 77,66 кг</t>
  </si>
  <si>
    <t>ФССЦ-05.1.06.09-0007</t>
  </si>
  <si>
    <t>Плиты перекрытия 2ПП15-1, бетон B15, объем 0,27 м3, расход арматуры 30 кг</t>
  </si>
  <si>
    <t>ФССЦ-05.1.06.09-0012</t>
  </si>
  <si>
    <t>Плиты перекрытия 3ПП15-2, бетон B15, объем 0,21 м3, расход арматуры 38,04 кг(применит. 3ПП20-1)</t>
  </si>
  <si>
    <t>ФССЦ-05.1.06.09-0021</t>
  </si>
  <si>
    <t>Плиты перекрытия П1-5, бетон B15, объем 0,02 м3, расход арматуры 0,9 кг</t>
  </si>
  <si>
    <t>ФССЦ-05.2.03.03-0032</t>
  </si>
  <si>
    <t>Камни бортовые БР 100.30.15, бетон В30 (М400), объем 0,043 м3</t>
  </si>
  <si>
    <t>ФССЦ-07.2.05.01-0032</t>
  </si>
  <si>
    <t>Ограждения лестничных проемов, лестничные марши, пожарные лестницы (стремянки С-1 (13.84 кг.) С-2 (17,08 кг) С-3 (20.3 кг.)</t>
  </si>
  <si>
    <t>ФССЦ-08.1.02.06-0041</t>
  </si>
  <si>
    <t>Люк чугунный легкий</t>
  </si>
  <si>
    <t>ФССЦ-08.1.02.06-0043</t>
  </si>
  <si>
    <t>Люк чугунный тяжелый</t>
  </si>
  <si>
    <t>ФССЦ-08.3.08.02-0052</t>
  </si>
  <si>
    <t>Уголок горячекатаный, марка стали ВСт3кп2, размер 50x50x5 мм _С учетом оборачиваемости 22 %</t>
  </si>
  <si>
    <t>ФССЦ-08.4.02.05-0003</t>
  </si>
  <si>
    <t>Сетка сварная с ячейкой 10 из арматурной стали: А-I и А-II диаметром 10 мм</t>
  </si>
  <si>
    <t>ФССЦ-11.1.02.04-0031</t>
  </si>
  <si>
    <t>ФССЦ-11.1.03.05-0074</t>
  </si>
  <si>
    <t>Доска необрезная, хвойных пород, длина 4-6,5 м, все ширины, толщина 19-22 мм, сорт IV</t>
  </si>
  <si>
    <t>ФССЦ-11.1.03.05-0086</t>
  </si>
  <si>
    <t>ФССЦ-16.2.01.02-0001</t>
  </si>
  <si>
    <t>ФССЦ-16.2.02.07-0161</t>
  </si>
  <si>
    <t>Семена газонных трав (смесь)</t>
  </si>
  <si>
    <t>ФССЦ-18.1.10.04-0002</t>
  </si>
  <si>
    <t>Гидрант пожарный подземный, номинальное давление 1,0 МПа (10 кгс/см2), номинальный диаметр 125 мм, высота 1000 мм</t>
  </si>
  <si>
    <t>ФССЦ-18.1.10.04-0007</t>
  </si>
  <si>
    <t>Гидрант пожарный подземный, номинальное давление 1,0 МПа (10 кгс/см2), номинальный диаметр 125 мм, высота 2250 мм</t>
  </si>
  <si>
    <t>ФССЦ-18.1.10.04-0011</t>
  </si>
  <si>
    <t>ФССЦ-23.1.02.03-0004</t>
  </si>
  <si>
    <t>Кольца центрирующие для труб, диаметр 300 мм</t>
  </si>
  <si>
    <t>ФССЦ-23.5.01.08-0018</t>
  </si>
  <si>
    <t>Трубы стальные электросварные прямошовные и спиральношовные, класс прочности К38, наружный диаметр 426 мм, толщина стенки 10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</si>
  <si>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</si>
  <si>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</t>
  </si>
  <si>
    <t>ФССЦ-23.5.02.02-0006</t>
  </si>
  <si>
    <t>Трубы стальные электросварные прямошовные из стали марок БСт2кп-БСт4кп и БСт2пс-БСт4пс, наружный диаметр 108 мм, толщина стенки 4,0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</si>
  <si>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</si>
  <si>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</si>
  <si>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ФССЦ-23.5.02.02-0089</t>
  </si>
  <si>
    <t>Трубы стальные электросварные прямошовные со снятой фаской из стали марок Ст2кп-Ст4кп и Ст2пс-Ст4пс, наружный диаметр 219 мм, толщина стенки 8 мм (_10 мм) _С учетом оборачиваемости 22 %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</si>
  <si>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</si>
  <si>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</si>
  <si>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ФССЦ-23.8.03.11-0656</t>
  </si>
  <si>
    <t>Фланцы стальные плоские приварные из стали ВСт3сп2, ВСт3сп3, номинальное давление 1,0 МПа, номинальный диаметр 100 мм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</si>
  <si>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</si>
  <si>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</t>
  </si>
  <si>
    <t>ФССЦ-23.8.03.12-0011</t>
  </si>
  <si>
    <t>ФССЦ-23.8.04.08-0067</t>
  </si>
  <si>
    <t>Переходы концентрические, номинальное давление 16 МПа, наружный диаметр и толщина стенки 108х4-57х3 мм</t>
  </si>
  <si>
    <t>ФССЦ-23.8.04.08-0114</t>
  </si>
  <si>
    <t>Переходы концентрические, номинальное давление 16 МПа, наружный диаметр и толщина стенки 325х10-108х4 мм_325х8-108х4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</si>
  <si>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</si>
  <si>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</si>
  <si>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>ФССЦ-23.8.05.12-0071</t>
  </si>
  <si>
    <t>Тройник фланцевый из высокопрочного чугуна с внутренним цементно- песчаным покрытием и наружным лаковым покрытием, диаметр 300х100 мм</t>
  </si>
  <si>
    <t>ФССЦ-23.8.05.12-0105</t>
  </si>
  <si>
    <t>Тройник фланцевый с пожарной подставкой из высокопрочного чугуна с внутренним цементно- песчаным покрытием и наружным лаковым покрытием, диаметр 300х300 мм</t>
  </si>
  <si>
    <t>ФССЦ-23.8.05.15-0003</t>
  </si>
  <si>
    <t>ФССЦ-24.3.03.13-0036</t>
  </si>
  <si>
    <t>Трубы напорные полиэтиленовые ПЭ100, стандартное размерное отношение SDR13,6, номинальный наружный диаметр 315 мм, толщина стенки 23,2 мм</t>
  </si>
  <si>
    <t>ФССЦ-24.3.03.13-0055</t>
  </si>
  <si>
    <t>Трубы напорные полиэтиленовые ПЭ100, стандартное размерное отношение SDR17, номинальный наружный диаметр 315 мм, толщина стенки 18,7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</si>
  <si>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</si>
  <si>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</si>
  <si>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ФССЦ-24.3.05.02-0212</t>
  </si>
  <si>
    <t>Заглушка полиэтиленовая, номинальный наружный диаметр 110 мм</t>
  </si>
  <si>
    <t>10 шт</t>
  </si>
  <si>
    <t>ФССЦ-24.3.05.08-0468</t>
  </si>
  <si>
    <t>Отвод полиэтиленовый сварной 30°, ПЭ100, к напорным трубам 1,0 МПа (10 кгс/см2), диаметр 315 мм, применит. до 30 гр.(по специф. 26,27,28,31,32,33,35,36,38,39,40,41,42,43,44)</t>
  </si>
  <si>
    <t>ФССЦ-24.3.05.08-0588</t>
  </si>
  <si>
    <t>Отвод полиэтиленовый сварной 60°, ПЭ100, к напорным трубам 1,0 МПа (10 кгс/см2), диаметр 315 мм (по специф. 24,25,29,30,34,37)</t>
  </si>
  <si>
    <t>ФССЦ-24.3.05.15-0288</t>
  </si>
  <si>
    <t>Тройник полиэтиленовый сварной ПЭ100, к напорным трубам, номинальное давление 1,0 МПа (10 кгс/см2), диаметр 315 мм_Тройник ПЭ100 315х110 SDR17 ТУ 2248-143-00203335-2002</t>
  </si>
  <si>
    <t/>
  </si>
  <si>
    <t>Итого "Материалы"</t>
  </si>
  <si>
    <t>6</t>
  </si>
  <si>
    <t>8</t>
  </si>
  <si>
    <t>7</t>
  </si>
  <si>
    <t>24</t>
  </si>
  <si>
    <t>9</t>
  </si>
  <si>
    <t>«Строительство сетей водоснабжения для обеспечения мероприятий по подключению объектов капстроительства к системам водоснабжения: «Многоэтажный многоквартирный жилой дом, расположенный по адресу: г. Самара, Железнодорожный район  ул.Красноармейская, на земельном участке с кадастровым номером 63:01:0105001:1559» и «Многоэтажный многоквартирный жилой дом, расположенный по адресу: г. Самара, Железнодорожный район, ул.Красноармейская, на земельном участке с кадастровым номером 63:01:0105001:1560»</t>
  </si>
  <si>
    <t>Составил:______________ инженер 1кат СДО А.И.Голоева</t>
  </si>
  <si>
    <t>Общая стоимость с пониж. коэф. К=0,42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</si>
</sst>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 Cyr"/>
      <charset val="204"/>
    </font>
    <font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49" fontId="8" fillId="0" borderId="0" xfId="0" applyNumberFormat="1" applyFont="1"/>
    <xf numFmtId="49" fontId="9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9" fillId="0" borderId="1" xfId="20" applyFont="1" applyBorder="1" applyAlignment="1">
      <alignment horizontal="center"/>
    </xf>
    <xf numFmtId="49" fontId="9" fillId="0" borderId="1" xfId="20" applyNumberFormat="1" applyFont="1" applyBorder="1" applyAlignment="1">
      <alignment horizontal="center"/>
    </xf>
    <xf numFmtId="0" fontId="7" fillId="0" borderId="0" xfId="23" applyFont="1" applyAlignment="1">
      <alignment vertical="top"/>
    </xf>
    <xf numFmtId="0" fontId="14" fillId="0" borderId="0" xfId="24" applyFont="1">
      <alignment horizontal="left" vertical="top"/>
    </xf>
    <xf numFmtId="49" fontId="14" fillId="0" borderId="0" xfId="0" applyNumberFormat="1" applyFont="1"/>
    <xf numFmtId="0" fontId="14" fillId="0" borderId="0" xfId="0" applyFont="1"/>
    <xf numFmtId="0" fontId="11" fillId="0" borderId="0" xfId="0" applyNumberFormat="1" applyFont="1" applyFill="1" applyBorder="1" applyAlignment="1" applyProtection="1">
      <alignment horizontal="center" wrapText="1"/>
    </xf>
    <xf numFmtId="49" fontId="11" fillId="0" borderId="0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3" fontId="11" fillId="0" borderId="1" xfId="27" applyFont="1" applyBorder="1" applyAlignment="1">
      <alignment horizontal="right" vertical="top" wrapText="1"/>
    </xf>
    <xf numFmtId="43" fontId="11" fillId="0" borderId="1" xfId="27" applyFont="1" applyBorder="1" applyAlignment="1">
      <alignment horizontal="center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J199"/>
  <sheetViews>
    <sheetView showGridLines="0" tabSelected="1" topLeftCell="B187" zoomScaleNormal="100" workbookViewId="0">
      <selection activeCell="M190" sqref="M190"/>
    </sheetView>
  </sheetViews>
  <sheetFormatPr defaultColWidth="9.140625" defaultRowHeight="12.75" x14ac:dyDescent="0.2"/>
  <cols>
    <col min="1" max="1" width="0" style="3" hidden="1" customWidth="1"/>
    <col min="2" max="2" width="15.140625" style="2" customWidth="1"/>
    <col min="3" max="3" width="33.140625" style="3" customWidth="1"/>
    <col min="4" max="4" width="10.7109375" style="3" customWidth="1"/>
    <col min="5" max="5" width="10.7109375" style="2" customWidth="1"/>
    <col min="6" max="8" width="10.7109375" style="3" customWidth="1"/>
    <col min="9" max="9" width="15.42578125" style="3" customWidth="1"/>
    <col min="10" max="10" width="16.28515625" style="2" customWidth="1"/>
    <col min="11" max="16384" width="9.140625" style="3"/>
  </cols>
  <sheetData>
    <row r="1" spans="2:10" ht="88.15" customHeight="1" x14ac:dyDescent="0.2">
      <c r="B1" s="1"/>
      <c r="C1" s="27" t="s">
        <v>370</v>
      </c>
      <c r="D1" s="27"/>
      <c r="E1" s="27"/>
      <c r="F1" s="27"/>
      <c r="G1" s="27"/>
      <c r="H1" s="27"/>
      <c r="I1" s="27"/>
    </row>
    <row r="2" spans="2:10" ht="15" customHeight="1" x14ac:dyDescent="0.2">
      <c r="B2" s="23"/>
      <c r="C2" s="23"/>
      <c r="D2" s="23"/>
      <c r="E2" s="23"/>
      <c r="F2" s="23"/>
      <c r="G2" s="23"/>
      <c r="H2" s="23"/>
      <c r="I2" s="23"/>
      <c r="J2" s="3"/>
    </row>
    <row r="3" spans="2:10" ht="15" customHeight="1" x14ac:dyDescent="0.2">
      <c r="B3" s="28" t="s">
        <v>9</v>
      </c>
      <c r="C3" s="29"/>
      <c r="D3" s="29"/>
      <c r="E3" s="29"/>
      <c r="F3" s="29"/>
      <c r="G3" s="29"/>
      <c r="H3" s="29"/>
      <c r="I3" s="29"/>
      <c r="J3" s="29"/>
    </row>
    <row r="4" spans="2:10" x14ac:dyDescent="0.2">
      <c r="B4" s="4"/>
      <c r="C4" s="5"/>
      <c r="D4" s="6"/>
      <c r="E4" s="7"/>
      <c r="F4" s="8"/>
      <c r="G4" s="8"/>
      <c r="H4" s="8"/>
      <c r="I4" s="8"/>
      <c r="J4" s="7"/>
    </row>
    <row r="5" spans="2:10" ht="13.15" customHeight="1" x14ac:dyDescent="0.2">
      <c r="B5" s="35" t="s">
        <v>8</v>
      </c>
      <c r="C5" s="38" t="s">
        <v>0</v>
      </c>
      <c r="D5" s="38" t="s">
        <v>1</v>
      </c>
      <c r="E5" s="30" t="s">
        <v>7</v>
      </c>
      <c r="F5" s="41" t="s">
        <v>4</v>
      </c>
      <c r="G5" s="41"/>
      <c r="H5" s="41" t="s">
        <v>6</v>
      </c>
      <c r="I5" s="41"/>
      <c r="J5" s="30" t="s">
        <v>372</v>
      </c>
    </row>
    <row r="6" spans="2:10" ht="13.15" customHeight="1" x14ac:dyDescent="0.2">
      <c r="B6" s="36"/>
      <c r="C6" s="39"/>
      <c r="D6" s="39"/>
      <c r="E6" s="31"/>
      <c r="F6" s="10" t="s">
        <v>2</v>
      </c>
      <c r="G6" s="10" t="s">
        <v>3</v>
      </c>
      <c r="H6" s="10" t="s">
        <v>2</v>
      </c>
      <c r="I6" s="10" t="s">
        <v>3</v>
      </c>
      <c r="J6" s="31"/>
    </row>
    <row r="7" spans="2:10" x14ac:dyDescent="0.2">
      <c r="B7" s="37"/>
      <c r="C7" s="40"/>
      <c r="D7" s="40"/>
      <c r="E7" s="32"/>
      <c r="F7" s="9" t="s">
        <v>5</v>
      </c>
      <c r="G7" s="9" t="s">
        <v>5</v>
      </c>
      <c r="H7" s="9" t="s">
        <v>5</v>
      </c>
      <c r="I7" s="9" t="s">
        <v>5</v>
      </c>
      <c r="J7" s="32"/>
    </row>
    <row r="8" spans="2:10" x14ac:dyDescent="0.2">
      <c r="B8" s="21">
        <v>1</v>
      </c>
      <c r="C8" s="21">
        <v>2</v>
      </c>
      <c r="D8" s="21">
        <v>3</v>
      </c>
      <c r="E8" s="22">
        <v>4</v>
      </c>
      <c r="F8" s="21">
        <v>5</v>
      </c>
      <c r="G8" s="21">
        <v>6</v>
      </c>
      <c r="H8" s="21">
        <v>7</v>
      </c>
      <c r="I8" s="21">
        <v>8</v>
      </c>
      <c r="J8" s="22" t="s">
        <v>369</v>
      </c>
    </row>
    <row r="9" spans="2:10" ht="18.399999999999999" customHeight="1" x14ac:dyDescent="0.2">
      <c r="B9" s="33" t="s">
        <v>9</v>
      </c>
      <c r="C9" s="33"/>
      <c r="D9" s="33"/>
      <c r="E9" s="33"/>
      <c r="F9" s="33"/>
      <c r="G9" s="33"/>
      <c r="H9" s="33"/>
      <c r="I9" s="33"/>
      <c r="J9" s="33"/>
    </row>
    <row r="10" spans="2:10" ht="18.399999999999999" customHeight="1" x14ac:dyDescent="0.2">
      <c r="B10" s="34" t="s">
        <v>10</v>
      </c>
      <c r="C10" s="34"/>
      <c r="D10" s="34"/>
      <c r="E10" s="34"/>
      <c r="F10" s="34"/>
      <c r="G10" s="34"/>
      <c r="H10" s="34"/>
      <c r="I10" s="34"/>
      <c r="J10" s="34"/>
    </row>
    <row r="11" spans="2:10" ht="25.5" x14ac:dyDescent="0.2">
      <c r="B11" s="11" t="s">
        <v>11</v>
      </c>
      <c r="C11" s="12" t="s">
        <v>12</v>
      </c>
      <c r="D11" s="13" t="s">
        <v>13</v>
      </c>
      <c r="E11" s="11">
        <v>3.1600000000000003E-2</v>
      </c>
      <c r="F11" s="14">
        <v>1383.1</v>
      </c>
      <c r="G11" s="20">
        <f>F11*4.76</f>
        <v>6583.5559999999996</v>
      </c>
      <c r="H11" s="14">
        <v>43.71</v>
      </c>
      <c r="I11" s="20">
        <f>H11*4.76</f>
        <v>208.05959999999999</v>
      </c>
      <c r="J11" s="20">
        <f>I11*0.42</f>
        <v>87.385031999999995</v>
      </c>
    </row>
    <row r="12" spans="2:10" ht="38.25" x14ac:dyDescent="0.2">
      <c r="B12" s="11" t="s">
        <v>14</v>
      </c>
      <c r="C12" s="12" t="s">
        <v>15</v>
      </c>
      <c r="D12" s="13" t="s">
        <v>13</v>
      </c>
      <c r="E12" s="11">
        <v>1.00663E-2</v>
      </c>
      <c r="F12" s="14">
        <v>31060</v>
      </c>
      <c r="G12" s="20">
        <f t="shared" ref="G12:G75" si="0">F12*4.76</f>
        <v>147845.6</v>
      </c>
      <c r="H12" s="14">
        <v>312.66000000000003</v>
      </c>
      <c r="I12" s="20">
        <f t="shared" ref="I12:I75" si="1">H12*4.76</f>
        <v>1488.2616</v>
      </c>
      <c r="J12" s="20">
        <f t="shared" ref="J12:J75" si="2">I12*0.42</f>
        <v>625.06987200000003</v>
      </c>
    </row>
    <row r="13" spans="2:10" x14ac:dyDescent="0.2">
      <c r="B13" s="11" t="s">
        <v>16</v>
      </c>
      <c r="C13" s="12" t="s">
        <v>17</v>
      </c>
      <c r="D13" s="13" t="s">
        <v>13</v>
      </c>
      <c r="E13" s="11">
        <v>4.4281800000000003E-2</v>
      </c>
      <c r="F13" s="14">
        <v>1554.2</v>
      </c>
      <c r="G13" s="20">
        <f t="shared" si="0"/>
        <v>7397.9920000000002</v>
      </c>
      <c r="H13" s="14">
        <v>68.83</v>
      </c>
      <c r="I13" s="20">
        <f t="shared" si="1"/>
        <v>327.63079999999997</v>
      </c>
      <c r="J13" s="20">
        <f t="shared" si="2"/>
        <v>137.60493599999998</v>
      </c>
    </row>
    <row r="14" spans="2:10" x14ac:dyDescent="0.2">
      <c r="B14" s="11" t="s">
        <v>18</v>
      </c>
      <c r="C14" s="12" t="s">
        <v>19</v>
      </c>
      <c r="D14" s="13" t="s">
        <v>13</v>
      </c>
      <c r="E14" s="11">
        <v>3.6717600000000003E-2</v>
      </c>
      <c r="F14" s="14">
        <v>2606.9</v>
      </c>
      <c r="G14" s="20">
        <f t="shared" si="0"/>
        <v>12408.843999999999</v>
      </c>
      <c r="H14" s="14">
        <v>95.72</v>
      </c>
      <c r="I14" s="20">
        <f t="shared" si="1"/>
        <v>455.62719999999996</v>
      </c>
      <c r="J14" s="20">
        <f t="shared" si="2"/>
        <v>191.36342399999998</v>
      </c>
    </row>
    <row r="15" spans="2:10" x14ac:dyDescent="0.2">
      <c r="B15" s="11" t="s">
        <v>20</v>
      </c>
      <c r="C15" s="12" t="s">
        <v>21</v>
      </c>
      <c r="D15" s="13" t="s">
        <v>22</v>
      </c>
      <c r="E15" s="11">
        <v>6.1031199999999997</v>
      </c>
      <c r="F15" s="14">
        <v>12.8</v>
      </c>
      <c r="G15" s="20">
        <f t="shared" si="0"/>
        <v>60.927999999999997</v>
      </c>
      <c r="H15" s="14">
        <v>78.12</v>
      </c>
      <c r="I15" s="20">
        <f t="shared" si="1"/>
        <v>371.85120000000001</v>
      </c>
      <c r="J15" s="20">
        <f t="shared" si="2"/>
        <v>156.177504</v>
      </c>
    </row>
    <row r="16" spans="2:10" ht="25.5" x14ac:dyDescent="0.2">
      <c r="B16" s="11" t="s">
        <v>23</v>
      </c>
      <c r="C16" s="12" t="s">
        <v>24</v>
      </c>
      <c r="D16" s="13" t="s">
        <v>22</v>
      </c>
      <c r="E16" s="11">
        <v>3.2875999999999999</v>
      </c>
      <c r="F16" s="14">
        <v>38.89</v>
      </c>
      <c r="G16" s="20">
        <f t="shared" si="0"/>
        <v>185.1164</v>
      </c>
      <c r="H16" s="14">
        <v>127.85</v>
      </c>
      <c r="I16" s="20">
        <f t="shared" si="1"/>
        <v>608.56599999999992</v>
      </c>
      <c r="J16" s="20">
        <f t="shared" si="2"/>
        <v>255.59771999999995</v>
      </c>
    </row>
    <row r="17" spans="2:10" x14ac:dyDescent="0.2">
      <c r="B17" s="11" t="s">
        <v>25</v>
      </c>
      <c r="C17" s="12" t="s">
        <v>26</v>
      </c>
      <c r="D17" s="13" t="s">
        <v>27</v>
      </c>
      <c r="E17" s="11">
        <v>1.1910000000000001</v>
      </c>
      <c r="F17" s="14">
        <v>38.51</v>
      </c>
      <c r="G17" s="20">
        <f t="shared" si="0"/>
        <v>183.30759999999998</v>
      </c>
      <c r="H17" s="14">
        <v>45.87</v>
      </c>
      <c r="I17" s="20">
        <f t="shared" si="1"/>
        <v>218.34119999999999</v>
      </c>
      <c r="J17" s="20">
        <f t="shared" si="2"/>
        <v>91.703303999999989</v>
      </c>
    </row>
    <row r="18" spans="2:10" x14ac:dyDescent="0.2">
      <c r="B18" s="11" t="s">
        <v>28</v>
      </c>
      <c r="C18" s="12" t="s">
        <v>29</v>
      </c>
      <c r="D18" s="13" t="s">
        <v>13</v>
      </c>
      <c r="E18" s="11">
        <v>4.8279999999999998E-3</v>
      </c>
      <c r="F18" s="14">
        <v>2825</v>
      </c>
      <c r="G18" s="20">
        <f t="shared" si="0"/>
        <v>13447</v>
      </c>
      <c r="H18" s="14">
        <v>13.64</v>
      </c>
      <c r="I18" s="20">
        <f t="shared" si="1"/>
        <v>64.926400000000001</v>
      </c>
      <c r="J18" s="20">
        <f t="shared" si="2"/>
        <v>27.269088</v>
      </c>
    </row>
    <row r="19" spans="2:10" ht="25.5" x14ac:dyDescent="0.2">
      <c r="B19" s="11" t="s">
        <v>30</v>
      </c>
      <c r="C19" s="12" t="s">
        <v>31</v>
      </c>
      <c r="D19" s="13" t="s">
        <v>27</v>
      </c>
      <c r="E19" s="11">
        <v>51.4285</v>
      </c>
      <c r="F19" s="14">
        <v>6.22</v>
      </c>
      <c r="G19" s="20">
        <f t="shared" si="0"/>
        <v>29.607199999999999</v>
      </c>
      <c r="H19" s="14">
        <v>319.89</v>
      </c>
      <c r="I19" s="20">
        <f t="shared" si="1"/>
        <v>1522.6763999999998</v>
      </c>
      <c r="J19" s="20">
        <f t="shared" si="2"/>
        <v>639.52408799999989</v>
      </c>
    </row>
    <row r="20" spans="2:10" x14ac:dyDescent="0.2">
      <c r="B20" s="11" t="s">
        <v>32</v>
      </c>
      <c r="C20" s="12" t="s">
        <v>33</v>
      </c>
      <c r="D20" s="13" t="s">
        <v>22</v>
      </c>
      <c r="E20" s="11">
        <v>20.269100000000002</v>
      </c>
      <c r="F20" s="14">
        <v>6.09</v>
      </c>
      <c r="G20" s="20">
        <f t="shared" si="0"/>
        <v>28.988399999999999</v>
      </c>
      <c r="H20" s="14">
        <v>123.44</v>
      </c>
      <c r="I20" s="20">
        <f t="shared" si="1"/>
        <v>587.57439999999997</v>
      </c>
      <c r="J20" s="20">
        <f t="shared" si="2"/>
        <v>246.78124799999998</v>
      </c>
    </row>
    <row r="21" spans="2:10" x14ac:dyDescent="0.2">
      <c r="B21" s="11" t="s">
        <v>34</v>
      </c>
      <c r="C21" s="12" t="s">
        <v>35</v>
      </c>
      <c r="D21" s="13" t="s">
        <v>13</v>
      </c>
      <c r="E21" s="11">
        <v>9.2879999999999994E-3</v>
      </c>
      <c r="F21" s="14">
        <v>47460</v>
      </c>
      <c r="G21" s="20">
        <f t="shared" si="0"/>
        <v>225909.59999999998</v>
      </c>
      <c r="H21" s="14">
        <v>440.81</v>
      </c>
      <c r="I21" s="20">
        <f t="shared" si="1"/>
        <v>2098.2556</v>
      </c>
      <c r="J21" s="20">
        <f t="shared" si="2"/>
        <v>881.26735199999996</v>
      </c>
    </row>
    <row r="22" spans="2:10" ht="25.5" x14ac:dyDescent="0.2">
      <c r="B22" s="11" t="s">
        <v>36</v>
      </c>
      <c r="C22" s="12" t="s">
        <v>37</v>
      </c>
      <c r="D22" s="13" t="s">
        <v>13</v>
      </c>
      <c r="E22" s="11">
        <v>0.25336999999999998</v>
      </c>
      <c r="F22" s="14">
        <v>1865</v>
      </c>
      <c r="G22" s="20">
        <f t="shared" si="0"/>
        <v>8877.4</v>
      </c>
      <c r="H22" s="14">
        <v>472.54</v>
      </c>
      <c r="I22" s="20">
        <f t="shared" si="1"/>
        <v>2249.2903999999999</v>
      </c>
      <c r="J22" s="20">
        <f t="shared" si="2"/>
        <v>944.70196799999985</v>
      </c>
    </row>
    <row r="23" spans="2:10" x14ac:dyDescent="0.2">
      <c r="B23" s="11" t="s">
        <v>38</v>
      </c>
      <c r="C23" s="12" t="s">
        <v>39</v>
      </c>
      <c r="D23" s="13" t="s">
        <v>40</v>
      </c>
      <c r="E23" s="11">
        <v>0.1232914</v>
      </c>
      <c r="F23" s="14">
        <v>1252</v>
      </c>
      <c r="G23" s="20">
        <f t="shared" si="0"/>
        <v>5959.5199999999995</v>
      </c>
      <c r="H23" s="14">
        <v>154.36000000000001</v>
      </c>
      <c r="I23" s="20">
        <f t="shared" si="1"/>
        <v>734.75360000000001</v>
      </c>
      <c r="J23" s="20">
        <f t="shared" si="2"/>
        <v>308.59651200000002</v>
      </c>
    </row>
    <row r="24" spans="2:10" x14ac:dyDescent="0.2">
      <c r="B24" s="11" t="s">
        <v>41</v>
      </c>
      <c r="C24" s="12" t="s">
        <v>42</v>
      </c>
      <c r="D24" s="13" t="s">
        <v>27</v>
      </c>
      <c r="E24" s="11">
        <v>863.49038959999996</v>
      </c>
      <c r="F24" s="14">
        <v>2.44</v>
      </c>
      <c r="G24" s="20">
        <f t="shared" si="0"/>
        <v>11.6144</v>
      </c>
      <c r="H24" s="14">
        <v>2106.91</v>
      </c>
      <c r="I24" s="20">
        <f t="shared" si="1"/>
        <v>10028.891599999999</v>
      </c>
      <c r="J24" s="20">
        <f t="shared" si="2"/>
        <v>4212.1344719999997</v>
      </c>
    </row>
    <row r="25" spans="2:10" x14ac:dyDescent="0.2">
      <c r="B25" s="11" t="s">
        <v>43</v>
      </c>
      <c r="C25" s="12" t="s">
        <v>44</v>
      </c>
      <c r="D25" s="13" t="s">
        <v>27</v>
      </c>
      <c r="E25" s="11">
        <v>150.27308400000001</v>
      </c>
      <c r="F25" s="14">
        <v>3.15</v>
      </c>
      <c r="G25" s="20">
        <f t="shared" si="0"/>
        <v>14.994</v>
      </c>
      <c r="H25" s="14">
        <v>473.36</v>
      </c>
      <c r="I25" s="20">
        <f t="shared" si="1"/>
        <v>2253.1936000000001</v>
      </c>
      <c r="J25" s="20">
        <f t="shared" si="2"/>
        <v>946.34131200000002</v>
      </c>
    </row>
    <row r="26" spans="2:10" ht="25.5" x14ac:dyDescent="0.2">
      <c r="B26" s="11" t="s">
        <v>45</v>
      </c>
      <c r="C26" s="12" t="s">
        <v>46</v>
      </c>
      <c r="D26" s="13" t="s">
        <v>47</v>
      </c>
      <c r="E26" s="11">
        <v>0.51334000000000002</v>
      </c>
      <c r="F26" s="14">
        <v>3.62</v>
      </c>
      <c r="G26" s="20">
        <f t="shared" si="0"/>
        <v>17.231200000000001</v>
      </c>
      <c r="H26" s="14">
        <v>1.86</v>
      </c>
      <c r="I26" s="20">
        <f t="shared" si="1"/>
        <v>8.8536000000000001</v>
      </c>
      <c r="J26" s="20">
        <f t="shared" si="2"/>
        <v>3.718512</v>
      </c>
    </row>
    <row r="27" spans="2:10" ht="25.5" x14ac:dyDescent="0.2">
      <c r="B27" s="11" t="s">
        <v>48</v>
      </c>
      <c r="C27" s="12" t="s">
        <v>49</v>
      </c>
      <c r="D27" s="13" t="s">
        <v>13</v>
      </c>
      <c r="E27" s="11">
        <v>1.6732E-2</v>
      </c>
      <c r="F27" s="14">
        <v>40650</v>
      </c>
      <c r="G27" s="20">
        <f t="shared" si="0"/>
        <v>193494</v>
      </c>
      <c r="H27" s="14">
        <v>680.15</v>
      </c>
      <c r="I27" s="20">
        <f t="shared" si="1"/>
        <v>3237.5139999999997</v>
      </c>
      <c r="J27" s="20">
        <f t="shared" si="2"/>
        <v>1359.7558799999997</v>
      </c>
    </row>
    <row r="28" spans="2:10" x14ac:dyDescent="0.2">
      <c r="B28" s="11" t="s">
        <v>50</v>
      </c>
      <c r="C28" s="12" t="s">
        <v>51</v>
      </c>
      <c r="D28" s="13" t="s">
        <v>13</v>
      </c>
      <c r="E28" s="11">
        <v>1.8405700000000001E-2</v>
      </c>
      <c r="F28" s="14">
        <v>30030</v>
      </c>
      <c r="G28" s="20">
        <f t="shared" si="0"/>
        <v>142942.79999999999</v>
      </c>
      <c r="H28" s="14">
        <v>552.72</v>
      </c>
      <c r="I28" s="20">
        <f t="shared" si="1"/>
        <v>2630.9472000000001</v>
      </c>
      <c r="J28" s="20">
        <f t="shared" si="2"/>
        <v>1104.997824</v>
      </c>
    </row>
    <row r="29" spans="2:10" ht="25.5" x14ac:dyDescent="0.2">
      <c r="B29" s="11" t="s">
        <v>52</v>
      </c>
      <c r="C29" s="12" t="s">
        <v>53</v>
      </c>
      <c r="D29" s="13" t="s">
        <v>13</v>
      </c>
      <c r="E29" s="11">
        <v>8.3212000000000008E-3</v>
      </c>
      <c r="F29" s="14">
        <v>82707.34</v>
      </c>
      <c r="G29" s="20">
        <f t="shared" si="0"/>
        <v>393686.93839999998</v>
      </c>
      <c r="H29" s="14">
        <v>688.22</v>
      </c>
      <c r="I29" s="20">
        <f t="shared" si="1"/>
        <v>3275.9272000000001</v>
      </c>
      <c r="J29" s="20">
        <f t="shared" si="2"/>
        <v>1375.889424</v>
      </c>
    </row>
    <row r="30" spans="2:10" ht="25.5" x14ac:dyDescent="0.2">
      <c r="B30" s="11" t="s">
        <v>54</v>
      </c>
      <c r="C30" s="12" t="s">
        <v>55</v>
      </c>
      <c r="D30" s="13" t="s">
        <v>13</v>
      </c>
      <c r="E30" s="11">
        <v>2.1299999999999999E-3</v>
      </c>
      <c r="F30" s="14">
        <v>83210.55</v>
      </c>
      <c r="G30" s="20">
        <f t="shared" si="0"/>
        <v>396082.21799999999</v>
      </c>
      <c r="H30" s="14">
        <v>177.24</v>
      </c>
      <c r="I30" s="20">
        <f t="shared" si="1"/>
        <v>843.66240000000005</v>
      </c>
      <c r="J30" s="20">
        <f t="shared" si="2"/>
        <v>354.33820800000001</v>
      </c>
    </row>
    <row r="31" spans="2:10" ht="25.5" x14ac:dyDescent="0.2">
      <c r="B31" s="11" t="s">
        <v>56</v>
      </c>
      <c r="C31" s="12" t="s">
        <v>57</v>
      </c>
      <c r="D31" s="13" t="s">
        <v>13</v>
      </c>
      <c r="E31" s="11">
        <v>2.4727499999999999E-2</v>
      </c>
      <c r="F31" s="14">
        <v>10315.01</v>
      </c>
      <c r="G31" s="20">
        <f t="shared" si="0"/>
        <v>49099.4476</v>
      </c>
      <c r="H31" s="14">
        <v>255.06</v>
      </c>
      <c r="I31" s="20">
        <f t="shared" si="1"/>
        <v>1214.0855999999999</v>
      </c>
      <c r="J31" s="20">
        <f t="shared" si="2"/>
        <v>509.91595199999995</v>
      </c>
    </row>
    <row r="32" spans="2:10" ht="25.5" x14ac:dyDescent="0.2">
      <c r="B32" s="11" t="s">
        <v>58</v>
      </c>
      <c r="C32" s="12" t="s">
        <v>59</v>
      </c>
      <c r="D32" s="13" t="s">
        <v>22</v>
      </c>
      <c r="E32" s="11">
        <v>0.18</v>
      </c>
      <c r="F32" s="14">
        <v>10.57</v>
      </c>
      <c r="G32" s="20">
        <f t="shared" si="0"/>
        <v>50.313200000000002</v>
      </c>
      <c r="H32" s="14">
        <v>1.9</v>
      </c>
      <c r="I32" s="20">
        <f t="shared" si="1"/>
        <v>9.0439999999999987</v>
      </c>
      <c r="J32" s="20">
        <f t="shared" si="2"/>
        <v>3.7984799999999992</v>
      </c>
    </row>
    <row r="33" spans="2:10" ht="25.5" x14ac:dyDescent="0.2">
      <c r="B33" s="11" t="s">
        <v>60</v>
      </c>
      <c r="C33" s="12" t="s">
        <v>61</v>
      </c>
      <c r="D33" s="13" t="s">
        <v>13</v>
      </c>
      <c r="E33" s="11">
        <v>1.9397600000000001E-2</v>
      </c>
      <c r="F33" s="14">
        <v>9424</v>
      </c>
      <c r="G33" s="20">
        <f t="shared" si="0"/>
        <v>44858.239999999998</v>
      </c>
      <c r="H33" s="14">
        <v>182.81</v>
      </c>
      <c r="I33" s="20">
        <f t="shared" si="1"/>
        <v>870.17559999999992</v>
      </c>
      <c r="J33" s="20">
        <f t="shared" si="2"/>
        <v>365.47375199999993</v>
      </c>
    </row>
    <row r="34" spans="2:10" ht="25.5" x14ac:dyDescent="0.2">
      <c r="B34" s="11" t="s">
        <v>62</v>
      </c>
      <c r="C34" s="12" t="s">
        <v>63</v>
      </c>
      <c r="D34" s="13" t="s">
        <v>13</v>
      </c>
      <c r="E34" s="11">
        <v>5.4999999999999997E-3</v>
      </c>
      <c r="F34" s="14">
        <v>14074</v>
      </c>
      <c r="G34" s="20">
        <f t="shared" si="0"/>
        <v>66992.239999999991</v>
      </c>
      <c r="H34" s="14">
        <v>77.41</v>
      </c>
      <c r="I34" s="20">
        <f t="shared" si="1"/>
        <v>368.47159999999997</v>
      </c>
      <c r="J34" s="20">
        <f t="shared" si="2"/>
        <v>154.75807199999997</v>
      </c>
    </row>
    <row r="35" spans="2:10" x14ac:dyDescent="0.2">
      <c r="B35" s="11" t="s">
        <v>64</v>
      </c>
      <c r="C35" s="12" t="s">
        <v>65</v>
      </c>
      <c r="D35" s="13" t="s">
        <v>13</v>
      </c>
      <c r="E35" s="11">
        <v>8.3660399999999996E-2</v>
      </c>
      <c r="F35" s="14">
        <v>10068</v>
      </c>
      <c r="G35" s="20">
        <f t="shared" si="0"/>
        <v>47923.68</v>
      </c>
      <c r="H35" s="14">
        <v>842.29</v>
      </c>
      <c r="I35" s="20">
        <f t="shared" si="1"/>
        <v>4009.3003999999996</v>
      </c>
      <c r="J35" s="20">
        <f t="shared" si="2"/>
        <v>1683.9061679999998</v>
      </c>
    </row>
    <row r="36" spans="2:10" ht="38.25" x14ac:dyDescent="0.2">
      <c r="B36" s="11" t="s">
        <v>66</v>
      </c>
      <c r="C36" s="12" t="s">
        <v>67</v>
      </c>
      <c r="D36" s="13" t="s">
        <v>13</v>
      </c>
      <c r="E36" s="11">
        <v>1.8599999999999998E-2</v>
      </c>
      <c r="F36" s="14">
        <v>14830</v>
      </c>
      <c r="G36" s="20">
        <f t="shared" si="0"/>
        <v>70590.8</v>
      </c>
      <c r="H36" s="14">
        <v>275.83999999999997</v>
      </c>
      <c r="I36" s="20">
        <f t="shared" si="1"/>
        <v>1312.9983999999997</v>
      </c>
      <c r="J36" s="20">
        <f t="shared" si="2"/>
        <v>551.45932799999991</v>
      </c>
    </row>
    <row r="37" spans="2:10" ht="38.25" x14ac:dyDescent="0.2">
      <c r="B37" s="11" t="s">
        <v>68</v>
      </c>
      <c r="C37" s="12" t="s">
        <v>69</v>
      </c>
      <c r="D37" s="13" t="s">
        <v>13</v>
      </c>
      <c r="E37" s="11">
        <v>9.9000000000000008E-3</v>
      </c>
      <c r="F37" s="14">
        <v>13560</v>
      </c>
      <c r="G37" s="20">
        <f t="shared" si="0"/>
        <v>64545.599999999999</v>
      </c>
      <c r="H37" s="14">
        <v>134.24</v>
      </c>
      <c r="I37" s="20">
        <f t="shared" si="1"/>
        <v>638.98239999999998</v>
      </c>
      <c r="J37" s="20">
        <f t="shared" si="2"/>
        <v>268.37260799999996</v>
      </c>
    </row>
    <row r="38" spans="2:10" ht="25.5" x14ac:dyDescent="0.2">
      <c r="B38" s="11" t="s">
        <v>70</v>
      </c>
      <c r="C38" s="12" t="s">
        <v>71</v>
      </c>
      <c r="D38" s="13" t="s">
        <v>22</v>
      </c>
      <c r="E38" s="11">
        <v>89.96</v>
      </c>
      <c r="F38" s="14">
        <v>9.0399999999999991</v>
      </c>
      <c r="G38" s="20">
        <f t="shared" si="0"/>
        <v>43.030399999999993</v>
      </c>
      <c r="H38" s="14">
        <v>813.24</v>
      </c>
      <c r="I38" s="20">
        <f t="shared" si="1"/>
        <v>3871.0223999999998</v>
      </c>
      <c r="J38" s="20">
        <f t="shared" si="2"/>
        <v>1625.8294079999998</v>
      </c>
    </row>
    <row r="39" spans="2:10" x14ac:dyDescent="0.2">
      <c r="B39" s="11" t="s">
        <v>72</v>
      </c>
      <c r="C39" s="12" t="s">
        <v>73</v>
      </c>
      <c r="D39" s="13" t="s">
        <v>13</v>
      </c>
      <c r="E39" s="11">
        <v>0.1225938</v>
      </c>
      <c r="F39" s="14">
        <v>11978</v>
      </c>
      <c r="G39" s="20">
        <f t="shared" si="0"/>
        <v>57015.28</v>
      </c>
      <c r="H39" s="14">
        <v>1468.43</v>
      </c>
      <c r="I39" s="20">
        <f t="shared" si="1"/>
        <v>6989.7268000000004</v>
      </c>
      <c r="J39" s="20">
        <f t="shared" si="2"/>
        <v>2935.6852560000002</v>
      </c>
    </row>
    <row r="40" spans="2:10" ht="25.5" x14ac:dyDescent="0.2">
      <c r="B40" s="11" t="s">
        <v>74</v>
      </c>
      <c r="C40" s="12" t="s">
        <v>75</v>
      </c>
      <c r="D40" s="13" t="s">
        <v>13</v>
      </c>
      <c r="E40" s="11">
        <v>1.1868E-2</v>
      </c>
      <c r="F40" s="14">
        <v>10999</v>
      </c>
      <c r="G40" s="20">
        <f t="shared" si="0"/>
        <v>52355.24</v>
      </c>
      <c r="H40" s="14">
        <v>130.54</v>
      </c>
      <c r="I40" s="20">
        <f t="shared" si="1"/>
        <v>621.3703999999999</v>
      </c>
      <c r="J40" s="20">
        <f t="shared" si="2"/>
        <v>260.97556799999995</v>
      </c>
    </row>
    <row r="41" spans="2:10" ht="25.5" x14ac:dyDescent="0.2">
      <c r="B41" s="11" t="s">
        <v>76</v>
      </c>
      <c r="C41" s="12" t="s">
        <v>77</v>
      </c>
      <c r="D41" s="13" t="s">
        <v>78</v>
      </c>
      <c r="E41" s="11">
        <v>5.4518693999999996</v>
      </c>
      <c r="F41" s="14">
        <v>737</v>
      </c>
      <c r="G41" s="20">
        <f t="shared" si="0"/>
        <v>3508.12</v>
      </c>
      <c r="H41" s="14">
        <v>4018.02</v>
      </c>
      <c r="I41" s="20">
        <f t="shared" si="1"/>
        <v>19125.7752</v>
      </c>
      <c r="J41" s="20">
        <f t="shared" si="2"/>
        <v>8032.8255840000002</v>
      </c>
    </row>
    <row r="42" spans="2:10" ht="25.5" x14ac:dyDescent="0.2">
      <c r="B42" s="11" t="s">
        <v>79</v>
      </c>
      <c r="C42" s="12" t="s">
        <v>80</v>
      </c>
      <c r="D42" s="13" t="s">
        <v>22</v>
      </c>
      <c r="E42" s="11">
        <v>1.55</v>
      </c>
      <c r="F42" s="14">
        <v>23.09</v>
      </c>
      <c r="G42" s="20">
        <f t="shared" si="0"/>
        <v>109.9084</v>
      </c>
      <c r="H42" s="14">
        <v>35.79</v>
      </c>
      <c r="I42" s="20">
        <f t="shared" si="1"/>
        <v>170.3604</v>
      </c>
      <c r="J42" s="20">
        <f t="shared" si="2"/>
        <v>71.551367999999997</v>
      </c>
    </row>
    <row r="43" spans="2:10" ht="25.5" x14ac:dyDescent="0.2">
      <c r="B43" s="11" t="s">
        <v>81</v>
      </c>
      <c r="C43" s="12" t="s">
        <v>82</v>
      </c>
      <c r="D43" s="13" t="s">
        <v>22</v>
      </c>
      <c r="E43" s="11">
        <v>68.679599999999994</v>
      </c>
      <c r="F43" s="14">
        <v>7.8</v>
      </c>
      <c r="G43" s="20">
        <f t="shared" si="0"/>
        <v>37.128</v>
      </c>
      <c r="H43" s="14">
        <v>535.70000000000005</v>
      </c>
      <c r="I43" s="20">
        <f t="shared" si="1"/>
        <v>2549.9320000000002</v>
      </c>
      <c r="J43" s="20">
        <f t="shared" si="2"/>
        <v>1070.97144</v>
      </c>
    </row>
    <row r="44" spans="2:10" x14ac:dyDescent="0.2">
      <c r="B44" s="11" t="s">
        <v>83</v>
      </c>
      <c r="C44" s="12" t="s">
        <v>84</v>
      </c>
      <c r="D44" s="13" t="s">
        <v>47</v>
      </c>
      <c r="E44" s="11">
        <v>6.8761799999999998E-2</v>
      </c>
      <c r="F44" s="14">
        <v>37.43</v>
      </c>
      <c r="G44" s="20">
        <f t="shared" si="0"/>
        <v>178.16679999999999</v>
      </c>
      <c r="H44" s="14">
        <v>2.57</v>
      </c>
      <c r="I44" s="20">
        <f t="shared" si="1"/>
        <v>12.233199999999998</v>
      </c>
      <c r="J44" s="20">
        <f t="shared" si="2"/>
        <v>5.1379439999999992</v>
      </c>
    </row>
    <row r="45" spans="2:10" x14ac:dyDescent="0.2">
      <c r="B45" s="11" t="s">
        <v>85</v>
      </c>
      <c r="C45" s="12" t="s">
        <v>86</v>
      </c>
      <c r="D45" s="13" t="s">
        <v>22</v>
      </c>
      <c r="E45" s="11">
        <v>0.16699</v>
      </c>
      <c r="F45" s="14">
        <v>1.82</v>
      </c>
      <c r="G45" s="20">
        <f t="shared" si="0"/>
        <v>8.6631999999999998</v>
      </c>
      <c r="H45" s="14">
        <v>0.3</v>
      </c>
      <c r="I45" s="20">
        <f t="shared" si="1"/>
        <v>1.4279999999999999</v>
      </c>
      <c r="J45" s="20">
        <f t="shared" si="2"/>
        <v>0.59975999999999996</v>
      </c>
    </row>
    <row r="46" spans="2:10" x14ac:dyDescent="0.2">
      <c r="B46" s="11" t="s">
        <v>87</v>
      </c>
      <c r="C46" s="12" t="s">
        <v>88</v>
      </c>
      <c r="D46" s="13" t="s">
        <v>13</v>
      </c>
      <c r="E46" s="11">
        <v>2.2490000000000001E-3</v>
      </c>
      <c r="F46" s="14">
        <v>37900</v>
      </c>
      <c r="G46" s="20">
        <f t="shared" si="0"/>
        <v>180404</v>
      </c>
      <c r="H46" s="14">
        <v>85.24</v>
      </c>
      <c r="I46" s="20">
        <f t="shared" si="1"/>
        <v>405.74239999999998</v>
      </c>
      <c r="J46" s="20">
        <f t="shared" si="2"/>
        <v>170.41180799999998</v>
      </c>
    </row>
    <row r="47" spans="2:10" x14ac:dyDescent="0.2">
      <c r="B47" s="11" t="s">
        <v>89</v>
      </c>
      <c r="C47" s="12" t="s">
        <v>90</v>
      </c>
      <c r="D47" s="13" t="s">
        <v>91</v>
      </c>
      <c r="E47" s="11">
        <v>1.56933E-2</v>
      </c>
      <c r="F47" s="14">
        <v>84.75</v>
      </c>
      <c r="G47" s="20">
        <f t="shared" si="0"/>
        <v>403.40999999999997</v>
      </c>
      <c r="H47" s="14">
        <v>1.33</v>
      </c>
      <c r="I47" s="20">
        <f t="shared" si="1"/>
        <v>6.3308</v>
      </c>
      <c r="J47" s="20">
        <f t="shared" si="2"/>
        <v>2.6589359999999997</v>
      </c>
    </row>
    <row r="48" spans="2:10" ht="25.5" x14ac:dyDescent="0.2">
      <c r="B48" s="11" t="s">
        <v>92</v>
      </c>
      <c r="C48" s="12" t="s">
        <v>93</v>
      </c>
      <c r="D48" s="13" t="s">
        <v>27</v>
      </c>
      <c r="E48" s="11">
        <v>6.0015000000000001</v>
      </c>
      <c r="F48" s="14">
        <v>185.49</v>
      </c>
      <c r="G48" s="20">
        <f t="shared" si="0"/>
        <v>882.93240000000003</v>
      </c>
      <c r="H48" s="14">
        <v>1113.22</v>
      </c>
      <c r="I48" s="20">
        <f t="shared" si="1"/>
        <v>5298.9272000000001</v>
      </c>
      <c r="J48" s="20">
        <f t="shared" si="2"/>
        <v>2225.5494239999998</v>
      </c>
    </row>
    <row r="49" spans="2:10" ht="25.5" x14ac:dyDescent="0.2">
      <c r="B49" s="11" t="s">
        <v>94</v>
      </c>
      <c r="C49" s="12" t="s">
        <v>95</v>
      </c>
      <c r="D49" s="13" t="s">
        <v>27</v>
      </c>
      <c r="E49" s="11">
        <v>3.6889129999999999</v>
      </c>
      <c r="F49" s="14">
        <v>108.4</v>
      </c>
      <c r="G49" s="20">
        <f t="shared" si="0"/>
        <v>515.98400000000004</v>
      </c>
      <c r="H49" s="14">
        <v>399.88</v>
      </c>
      <c r="I49" s="20">
        <f t="shared" si="1"/>
        <v>1903.4287999999999</v>
      </c>
      <c r="J49" s="20">
        <f t="shared" si="2"/>
        <v>799.44009599999993</v>
      </c>
    </row>
    <row r="50" spans="2:10" ht="25.5" x14ac:dyDescent="0.2">
      <c r="B50" s="11" t="s">
        <v>96</v>
      </c>
      <c r="C50" s="12" t="s">
        <v>97</v>
      </c>
      <c r="D50" s="13" t="s">
        <v>27</v>
      </c>
      <c r="E50" s="11">
        <v>131.07275999999999</v>
      </c>
      <c r="F50" s="14">
        <v>103</v>
      </c>
      <c r="G50" s="20">
        <f t="shared" si="0"/>
        <v>490.28</v>
      </c>
      <c r="H50" s="14">
        <v>13500.49</v>
      </c>
      <c r="I50" s="20">
        <f t="shared" si="1"/>
        <v>64262.332399999999</v>
      </c>
      <c r="J50" s="20">
        <f t="shared" si="2"/>
        <v>26990.179607999999</v>
      </c>
    </row>
    <row r="51" spans="2:10" ht="25.5" x14ac:dyDescent="0.2">
      <c r="B51" s="11" t="s">
        <v>98</v>
      </c>
      <c r="C51" s="12" t="s">
        <v>99</v>
      </c>
      <c r="D51" s="13" t="s">
        <v>27</v>
      </c>
      <c r="E51" s="11">
        <v>0.18</v>
      </c>
      <c r="F51" s="14">
        <v>59.99</v>
      </c>
      <c r="G51" s="20">
        <f t="shared" si="0"/>
        <v>285.55239999999998</v>
      </c>
      <c r="H51" s="14">
        <v>10.8</v>
      </c>
      <c r="I51" s="20">
        <f t="shared" si="1"/>
        <v>51.408000000000001</v>
      </c>
      <c r="J51" s="20">
        <f t="shared" si="2"/>
        <v>21.591359999999998</v>
      </c>
    </row>
    <row r="52" spans="2:10" ht="25.5" x14ac:dyDescent="0.2">
      <c r="B52" s="11" t="s">
        <v>100</v>
      </c>
      <c r="C52" s="12" t="s">
        <v>101</v>
      </c>
      <c r="D52" s="13" t="s">
        <v>13</v>
      </c>
      <c r="E52" s="11">
        <v>6.0412E-3</v>
      </c>
      <c r="F52" s="14">
        <v>734.5</v>
      </c>
      <c r="G52" s="20">
        <f t="shared" si="0"/>
        <v>3496.22</v>
      </c>
      <c r="H52" s="14">
        <v>4.4400000000000004</v>
      </c>
      <c r="I52" s="20">
        <f t="shared" si="1"/>
        <v>21.134399999999999</v>
      </c>
      <c r="J52" s="20">
        <f t="shared" si="2"/>
        <v>8.8764479999999999</v>
      </c>
    </row>
    <row r="53" spans="2:10" x14ac:dyDescent="0.2">
      <c r="B53" s="11" t="s">
        <v>102</v>
      </c>
      <c r="C53" s="12" t="s">
        <v>103</v>
      </c>
      <c r="D53" s="13" t="s">
        <v>13</v>
      </c>
      <c r="E53" s="11">
        <v>1.13793E-2</v>
      </c>
      <c r="F53" s="14">
        <v>2147</v>
      </c>
      <c r="G53" s="20">
        <f t="shared" si="0"/>
        <v>10219.719999999999</v>
      </c>
      <c r="H53" s="14">
        <v>24.43</v>
      </c>
      <c r="I53" s="20">
        <f t="shared" si="1"/>
        <v>116.2868</v>
      </c>
      <c r="J53" s="20">
        <f t="shared" si="2"/>
        <v>48.840455999999996</v>
      </c>
    </row>
    <row r="54" spans="2:10" ht="28.15" customHeight="1" x14ac:dyDescent="0.2">
      <c r="B54" s="11" t="s">
        <v>104</v>
      </c>
      <c r="C54" s="12" t="s">
        <v>105</v>
      </c>
      <c r="D54" s="13" t="s">
        <v>27</v>
      </c>
      <c r="E54" s="11">
        <v>2.1652399999999998</v>
      </c>
      <c r="F54" s="14">
        <v>560</v>
      </c>
      <c r="G54" s="20">
        <f t="shared" si="0"/>
        <v>2665.6</v>
      </c>
      <c r="H54" s="14">
        <v>1212.53</v>
      </c>
      <c r="I54" s="20">
        <f t="shared" si="1"/>
        <v>5771.6427999999996</v>
      </c>
      <c r="J54" s="20">
        <f t="shared" si="2"/>
        <v>2424.0899759999998</v>
      </c>
    </row>
    <row r="55" spans="2:10" ht="25.5" x14ac:dyDescent="0.2">
      <c r="B55" s="11" t="s">
        <v>106</v>
      </c>
      <c r="C55" s="12" t="s">
        <v>107</v>
      </c>
      <c r="D55" s="13" t="s">
        <v>27</v>
      </c>
      <c r="E55" s="11">
        <v>2E-3</v>
      </c>
      <c r="F55" s="14">
        <v>600</v>
      </c>
      <c r="G55" s="20">
        <f t="shared" si="0"/>
        <v>2856</v>
      </c>
      <c r="H55" s="14">
        <v>1.2</v>
      </c>
      <c r="I55" s="20">
        <f t="shared" si="1"/>
        <v>5.7119999999999997</v>
      </c>
      <c r="J55" s="20">
        <f t="shared" si="2"/>
        <v>2.3990399999999998</v>
      </c>
    </row>
    <row r="56" spans="2:10" ht="25.5" x14ac:dyDescent="0.2">
      <c r="B56" s="11" t="s">
        <v>108</v>
      </c>
      <c r="C56" s="12" t="s">
        <v>109</v>
      </c>
      <c r="D56" s="13" t="s">
        <v>27</v>
      </c>
      <c r="E56" s="11">
        <v>3.835</v>
      </c>
      <c r="F56" s="14">
        <v>592.76</v>
      </c>
      <c r="G56" s="20">
        <f t="shared" si="0"/>
        <v>2821.5375999999997</v>
      </c>
      <c r="H56" s="14">
        <v>2273.23</v>
      </c>
      <c r="I56" s="20">
        <f t="shared" si="1"/>
        <v>10820.5748</v>
      </c>
      <c r="J56" s="20">
        <f t="shared" si="2"/>
        <v>4544.6414160000004</v>
      </c>
    </row>
    <row r="57" spans="2:10" x14ac:dyDescent="0.2">
      <c r="B57" s="11" t="s">
        <v>110</v>
      </c>
      <c r="C57" s="12" t="s">
        <v>111</v>
      </c>
      <c r="D57" s="13" t="s">
        <v>27</v>
      </c>
      <c r="E57" s="11">
        <v>4.0102999999999996E-3</v>
      </c>
      <c r="F57" s="14">
        <v>395</v>
      </c>
      <c r="G57" s="20">
        <f t="shared" si="0"/>
        <v>1880.1999999999998</v>
      </c>
      <c r="H57" s="14">
        <v>1.58</v>
      </c>
      <c r="I57" s="20">
        <f t="shared" si="1"/>
        <v>7.5208000000000004</v>
      </c>
      <c r="J57" s="20">
        <f t="shared" si="2"/>
        <v>3.1587360000000002</v>
      </c>
    </row>
    <row r="58" spans="2:10" ht="25.5" x14ac:dyDescent="0.2">
      <c r="B58" s="11" t="s">
        <v>112</v>
      </c>
      <c r="C58" s="12" t="s">
        <v>113</v>
      </c>
      <c r="D58" s="13" t="s">
        <v>27</v>
      </c>
      <c r="E58" s="11">
        <v>0.1628</v>
      </c>
      <c r="F58" s="14">
        <v>485.9</v>
      </c>
      <c r="G58" s="20">
        <f t="shared" si="0"/>
        <v>2312.884</v>
      </c>
      <c r="H58" s="14">
        <v>79.099999999999994</v>
      </c>
      <c r="I58" s="20">
        <f t="shared" si="1"/>
        <v>376.51599999999996</v>
      </c>
      <c r="J58" s="20">
        <f t="shared" si="2"/>
        <v>158.13671999999997</v>
      </c>
    </row>
    <row r="59" spans="2:10" ht="25.5" x14ac:dyDescent="0.2">
      <c r="B59" s="11" t="s">
        <v>114</v>
      </c>
      <c r="C59" s="12" t="s">
        <v>115</v>
      </c>
      <c r="D59" s="13" t="s">
        <v>27</v>
      </c>
      <c r="E59" s="11">
        <v>3.9E-2</v>
      </c>
      <c r="F59" s="14">
        <v>519.79999999999995</v>
      </c>
      <c r="G59" s="20">
        <f t="shared" si="0"/>
        <v>2474.2479999999996</v>
      </c>
      <c r="H59" s="14">
        <v>20.27</v>
      </c>
      <c r="I59" s="20">
        <f t="shared" si="1"/>
        <v>96.485199999999992</v>
      </c>
      <c r="J59" s="20">
        <f t="shared" si="2"/>
        <v>40.523783999999992</v>
      </c>
    </row>
    <row r="60" spans="2:10" ht="25.5" x14ac:dyDescent="0.2">
      <c r="B60" s="11" t="s">
        <v>116</v>
      </c>
      <c r="C60" s="12" t="s">
        <v>117</v>
      </c>
      <c r="D60" s="13" t="s">
        <v>27</v>
      </c>
      <c r="E60" s="11">
        <v>6.4306000000000001</v>
      </c>
      <c r="F60" s="14">
        <v>1382.9</v>
      </c>
      <c r="G60" s="20">
        <f t="shared" si="0"/>
        <v>6582.6040000000003</v>
      </c>
      <c r="H60" s="14">
        <v>8892.8799999999992</v>
      </c>
      <c r="I60" s="20">
        <f t="shared" si="1"/>
        <v>42330.108799999995</v>
      </c>
      <c r="J60" s="20">
        <f t="shared" si="2"/>
        <v>17778.645695999996</v>
      </c>
    </row>
    <row r="61" spans="2:10" ht="51" x14ac:dyDescent="0.2">
      <c r="B61" s="11" t="s">
        <v>118</v>
      </c>
      <c r="C61" s="12" t="s">
        <v>119</v>
      </c>
      <c r="D61" s="13" t="s">
        <v>13</v>
      </c>
      <c r="E61" s="11">
        <v>2.9412000000000001E-2</v>
      </c>
      <c r="F61" s="14">
        <v>8475</v>
      </c>
      <c r="G61" s="20">
        <f t="shared" si="0"/>
        <v>40341</v>
      </c>
      <c r="H61" s="14">
        <v>249.27</v>
      </c>
      <c r="I61" s="20">
        <f t="shared" si="1"/>
        <v>1186.5252</v>
      </c>
      <c r="J61" s="20">
        <f t="shared" si="2"/>
        <v>498.34058399999998</v>
      </c>
    </row>
    <row r="62" spans="2:10" ht="63.75" x14ac:dyDescent="0.2">
      <c r="B62" s="11" t="s">
        <v>120</v>
      </c>
      <c r="C62" s="12" t="s">
        <v>121</v>
      </c>
      <c r="D62" s="13" t="s">
        <v>13</v>
      </c>
      <c r="E62" s="11">
        <v>0.11244999999999999</v>
      </c>
      <c r="F62" s="14">
        <v>7712</v>
      </c>
      <c r="G62" s="20">
        <f t="shared" si="0"/>
        <v>36709.119999999995</v>
      </c>
      <c r="H62" s="14">
        <v>867.21</v>
      </c>
      <c r="I62" s="20">
        <f t="shared" si="1"/>
        <v>4127.9196000000002</v>
      </c>
      <c r="J62" s="20">
        <f t="shared" si="2"/>
        <v>1733.726232</v>
      </c>
    </row>
    <row r="63" spans="2:10" ht="25.5" x14ac:dyDescent="0.2">
      <c r="B63" s="11" t="s">
        <v>122</v>
      </c>
      <c r="C63" s="12" t="s">
        <v>123</v>
      </c>
      <c r="D63" s="13" t="s">
        <v>13</v>
      </c>
      <c r="E63" s="11">
        <v>0.1238274</v>
      </c>
      <c r="F63" s="14">
        <v>5989</v>
      </c>
      <c r="G63" s="20">
        <f t="shared" si="0"/>
        <v>28507.64</v>
      </c>
      <c r="H63" s="14">
        <v>741.6</v>
      </c>
      <c r="I63" s="20">
        <f t="shared" si="1"/>
        <v>3530.0160000000001</v>
      </c>
      <c r="J63" s="20">
        <f t="shared" si="2"/>
        <v>1482.60672</v>
      </c>
    </row>
    <row r="64" spans="2:10" ht="63.75" x14ac:dyDescent="0.2">
      <c r="B64" s="11" t="s">
        <v>124</v>
      </c>
      <c r="C64" s="12" t="s">
        <v>125</v>
      </c>
      <c r="D64" s="13" t="s">
        <v>126</v>
      </c>
      <c r="E64" s="11">
        <v>0.42056300000000002</v>
      </c>
      <c r="F64" s="14">
        <v>50.24</v>
      </c>
      <c r="G64" s="20">
        <f t="shared" si="0"/>
        <v>239.14240000000001</v>
      </c>
      <c r="H64" s="14">
        <v>21.13</v>
      </c>
      <c r="I64" s="20">
        <f t="shared" si="1"/>
        <v>100.57879999999999</v>
      </c>
      <c r="J64" s="20">
        <f t="shared" si="2"/>
        <v>42.243095999999994</v>
      </c>
    </row>
    <row r="65" spans="2:10" x14ac:dyDescent="0.2">
      <c r="B65" s="11" t="s">
        <v>127</v>
      </c>
      <c r="C65" s="12" t="s">
        <v>128</v>
      </c>
      <c r="D65" s="13" t="s">
        <v>13</v>
      </c>
      <c r="E65" s="11">
        <v>2.3000000000000001E-4</v>
      </c>
      <c r="F65" s="14">
        <v>10200</v>
      </c>
      <c r="G65" s="20">
        <f t="shared" si="0"/>
        <v>48552</v>
      </c>
      <c r="H65" s="14">
        <v>2.35</v>
      </c>
      <c r="I65" s="20">
        <f t="shared" si="1"/>
        <v>11.186</v>
      </c>
      <c r="J65" s="20">
        <f t="shared" si="2"/>
        <v>4.6981199999999994</v>
      </c>
    </row>
    <row r="66" spans="2:10" ht="25.5" x14ac:dyDescent="0.2">
      <c r="B66" s="11" t="s">
        <v>129</v>
      </c>
      <c r="C66" s="12" t="s">
        <v>130</v>
      </c>
      <c r="D66" s="13" t="s">
        <v>13</v>
      </c>
      <c r="E66" s="11">
        <v>3.1290699999999998E-2</v>
      </c>
      <c r="F66" s="14">
        <v>4455.2</v>
      </c>
      <c r="G66" s="20">
        <f t="shared" si="0"/>
        <v>21206.751999999997</v>
      </c>
      <c r="H66" s="14">
        <v>139.4</v>
      </c>
      <c r="I66" s="20">
        <f t="shared" si="1"/>
        <v>663.54399999999998</v>
      </c>
      <c r="J66" s="20">
        <f t="shared" si="2"/>
        <v>278.68847999999997</v>
      </c>
    </row>
    <row r="67" spans="2:10" x14ac:dyDescent="0.2">
      <c r="B67" s="11" t="s">
        <v>131</v>
      </c>
      <c r="C67" s="12" t="s">
        <v>132</v>
      </c>
      <c r="D67" s="13" t="s">
        <v>13</v>
      </c>
      <c r="E67" s="11">
        <v>4.3630599999999999E-2</v>
      </c>
      <c r="F67" s="14">
        <v>4920</v>
      </c>
      <c r="G67" s="20">
        <f t="shared" si="0"/>
        <v>23419.200000000001</v>
      </c>
      <c r="H67" s="14">
        <v>214.66</v>
      </c>
      <c r="I67" s="20">
        <f t="shared" si="1"/>
        <v>1021.7815999999999</v>
      </c>
      <c r="J67" s="20">
        <f t="shared" si="2"/>
        <v>429.14827199999996</v>
      </c>
    </row>
    <row r="68" spans="2:10" ht="38.25" x14ac:dyDescent="0.2">
      <c r="B68" s="11" t="s">
        <v>133</v>
      </c>
      <c r="C68" s="12" t="s">
        <v>134</v>
      </c>
      <c r="D68" s="13" t="s">
        <v>13</v>
      </c>
      <c r="E68" s="11">
        <v>5.5773999999999997E-3</v>
      </c>
      <c r="F68" s="14">
        <v>5520</v>
      </c>
      <c r="G68" s="20">
        <f t="shared" si="0"/>
        <v>26275.199999999997</v>
      </c>
      <c r="H68" s="14">
        <v>30.78</v>
      </c>
      <c r="I68" s="20">
        <f t="shared" si="1"/>
        <v>146.5128</v>
      </c>
      <c r="J68" s="20">
        <f t="shared" si="2"/>
        <v>61.535375999999999</v>
      </c>
    </row>
    <row r="69" spans="2:10" ht="25.5" x14ac:dyDescent="0.2">
      <c r="B69" s="11" t="s">
        <v>135</v>
      </c>
      <c r="C69" s="12" t="s">
        <v>136</v>
      </c>
      <c r="D69" s="13" t="s">
        <v>13</v>
      </c>
      <c r="E69" s="11">
        <v>2.3E-2</v>
      </c>
      <c r="F69" s="14">
        <v>5650</v>
      </c>
      <c r="G69" s="20">
        <f t="shared" si="0"/>
        <v>26894</v>
      </c>
      <c r="H69" s="14">
        <v>129.94999999999999</v>
      </c>
      <c r="I69" s="20">
        <f t="shared" si="1"/>
        <v>618.5619999999999</v>
      </c>
      <c r="J69" s="20">
        <f t="shared" si="2"/>
        <v>259.79603999999995</v>
      </c>
    </row>
    <row r="70" spans="2:10" ht="38.25" x14ac:dyDescent="0.2">
      <c r="B70" s="11" t="s">
        <v>137</v>
      </c>
      <c r="C70" s="12" t="s">
        <v>138</v>
      </c>
      <c r="D70" s="13" t="s">
        <v>27</v>
      </c>
      <c r="E70" s="11">
        <v>18.305551000000001</v>
      </c>
      <c r="F70" s="14">
        <v>558.33000000000004</v>
      </c>
      <c r="G70" s="20">
        <f t="shared" si="0"/>
        <v>2657.6507999999999</v>
      </c>
      <c r="H70" s="14">
        <v>10220.540000000001</v>
      </c>
      <c r="I70" s="20">
        <f t="shared" si="1"/>
        <v>48649.770400000001</v>
      </c>
      <c r="J70" s="20">
        <f t="shared" si="2"/>
        <v>20432.903568000002</v>
      </c>
    </row>
    <row r="71" spans="2:10" ht="38.25" x14ac:dyDescent="0.2">
      <c r="B71" s="11" t="s">
        <v>139</v>
      </c>
      <c r="C71" s="12" t="s">
        <v>140</v>
      </c>
      <c r="D71" s="13" t="s">
        <v>27</v>
      </c>
      <c r="E71" s="11">
        <v>2.0639999999999999E-2</v>
      </c>
      <c r="F71" s="14">
        <v>1250</v>
      </c>
      <c r="G71" s="20">
        <f t="shared" si="0"/>
        <v>5950</v>
      </c>
      <c r="H71" s="14">
        <v>25.8</v>
      </c>
      <c r="I71" s="20">
        <f t="shared" si="1"/>
        <v>122.80799999999999</v>
      </c>
      <c r="J71" s="20">
        <f t="shared" si="2"/>
        <v>51.579359999999994</v>
      </c>
    </row>
    <row r="72" spans="2:10" ht="38.25" x14ac:dyDescent="0.2">
      <c r="B72" s="11" t="s">
        <v>141</v>
      </c>
      <c r="C72" s="12" t="s">
        <v>142</v>
      </c>
      <c r="D72" s="13" t="s">
        <v>27</v>
      </c>
      <c r="E72" s="11">
        <v>2.31647E-2</v>
      </c>
      <c r="F72" s="14">
        <v>1700</v>
      </c>
      <c r="G72" s="20">
        <f t="shared" si="0"/>
        <v>8092</v>
      </c>
      <c r="H72" s="14">
        <v>39.380000000000003</v>
      </c>
      <c r="I72" s="20">
        <f t="shared" si="1"/>
        <v>187.44880000000001</v>
      </c>
      <c r="J72" s="20">
        <f t="shared" si="2"/>
        <v>78.728495999999993</v>
      </c>
    </row>
    <row r="73" spans="2:10" ht="38.25" x14ac:dyDescent="0.2">
      <c r="B73" s="11" t="s">
        <v>143</v>
      </c>
      <c r="C73" s="12" t="s">
        <v>144</v>
      </c>
      <c r="D73" s="13" t="s">
        <v>27</v>
      </c>
      <c r="E73" s="11">
        <v>0.16942199999999999</v>
      </c>
      <c r="F73" s="14">
        <v>1287</v>
      </c>
      <c r="G73" s="20">
        <f t="shared" si="0"/>
        <v>6126.12</v>
      </c>
      <c r="H73" s="14">
        <v>218.05</v>
      </c>
      <c r="I73" s="20">
        <f t="shared" si="1"/>
        <v>1037.9180000000001</v>
      </c>
      <c r="J73" s="20">
        <f t="shared" si="2"/>
        <v>435.92556000000002</v>
      </c>
    </row>
    <row r="74" spans="2:10" ht="38.25" x14ac:dyDescent="0.2">
      <c r="B74" s="11" t="s">
        <v>145</v>
      </c>
      <c r="C74" s="12" t="s">
        <v>146</v>
      </c>
      <c r="D74" s="13" t="s">
        <v>27</v>
      </c>
      <c r="E74" s="11">
        <v>8.8039999999999993E-2</v>
      </c>
      <c r="F74" s="14">
        <v>1514.2</v>
      </c>
      <c r="G74" s="20">
        <f t="shared" si="0"/>
        <v>7207.5919999999996</v>
      </c>
      <c r="H74" s="14">
        <v>133.31</v>
      </c>
      <c r="I74" s="20">
        <f t="shared" si="1"/>
        <v>634.55560000000003</v>
      </c>
      <c r="J74" s="20">
        <f t="shared" si="2"/>
        <v>266.513352</v>
      </c>
    </row>
    <row r="75" spans="2:10" ht="38.25" x14ac:dyDescent="0.2">
      <c r="B75" s="11" t="s">
        <v>147</v>
      </c>
      <c r="C75" s="12" t="s">
        <v>148</v>
      </c>
      <c r="D75" s="13" t="s">
        <v>27</v>
      </c>
      <c r="E75" s="11">
        <v>0.1105</v>
      </c>
      <c r="F75" s="14">
        <v>880.01</v>
      </c>
      <c r="G75" s="20">
        <f t="shared" si="0"/>
        <v>4188.8476000000001</v>
      </c>
      <c r="H75" s="14">
        <v>97.24</v>
      </c>
      <c r="I75" s="20">
        <f t="shared" si="1"/>
        <v>462.86239999999998</v>
      </c>
      <c r="J75" s="20">
        <f t="shared" si="2"/>
        <v>194.40220799999997</v>
      </c>
    </row>
    <row r="76" spans="2:10" ht="38.25" x14ac:dyDescent="0.2">
      <c r="B76" s="11" t="s">
        <v>149</v>
      </c>
      <c r="C76" s="12" t="s">
        <v>150</v>
      </c>
      <c r="D76" s="13" t="s">
        <v>27</v>
      </c>
      <c r="E76" s="11">
        <v>6.1263300000000003</v>
      </c>
      <c r="F76" s="14">
        <v>550</v>
      </c>
      <c r="G76" s="20">
        <f t="shared" ref="G76:G95" si="3">F76*4.76</f>
        <v>2618</v>
      </c>
      <c r="H76" s="14">
        <v>3369.48</v>
      </c>
      <c r="I76" s="20">
        <f t="shared" ref="I76:I95" si="4">H76*4.76</f>
        <v>16038.7248</v>
      </c>
      <c r="J76" s="20">
        <f t="shared" ref="J76:J139" si="5">I76*0.42</f>
        <v>6736.264416</v>
      </c>
    </row>
    <row r="77" spans="2:10" ht="38.25" x14ac:dyDescent="0.2">
      <c r="B77" s="11" t="s">
        <v>151</v>
      </c>
      <c r="C77" s="12" t="s">
        <v>152</v>
      </c>
      <c r="D77" s="13" t="s">
        <v>27</v>
      </c>
      <c r="E77" s="11">
        <v>5.0000000000000001E-4</v>
      </c>
      <c r="F77" s="14">
        <v>1100</v>
      </c>
      <c r="G77" s="20">
        <f t="shared" si="3"/>
        <v>5236</v>
      </c>
      <c r="H77" s="14">
        <v>0.55000000000000004</v>
      </c>
      <c r="I77" s="20">
        <f t="shared" si="4"/>
        <v>2.6179999999999999</v>
      </c>
      <c r="J77" s="20">
        <f t="shared" si="5"/>
        <v>1.0995599999999999</v>
      </c>
    </row>
    <row r="78" spans="2:10" ht="38.25" x14ac:dyDescent="0.2">
      <c r="B78" s="11" t="s">
        <v>153</v>
      </c>
      <c r="C78" s="12" t="s">
        <v>154</v>
      </c>
      <c r="D78" s="13" t="s">
        <v>27</v>
      </c>
      <c r="E78" s="11">
        <v>0.44728000000000001</v>
      </c>
      <c r="F78" s="14">
        <v>1100</v>
      </c>
      <c r="G78" s="20">
        <f t="shared" si="3"/>
        <v>5236</v>
      </c>
      <c r="H78" s="14">
        <v>492.01</v>
      </c>
      <c r="I78" s="20">
        <f t="shared" si="4"/>
        <v>2341.9675999999999</v>
      </c>
      <c r="J78" s="20">
        <f t="shared" si="5"/>
        <v>983.6263919999999</v>
      </c>
    </row>
    <row r="79" spans="2:10" ht="38.25" x14ac:dyDescent="0.2">
      <c r="B79" s="11" t="s">
        <v>155</v>
      </c>
      <c r="C79" s="12" t="s">
        <v>156</v>
      </c>
      <c r="D79" s="13" t="s">
        <v>27</v>
      </c>
      <c r="E79" s="11">
        <v>8.2799999999999999E-2</v>
      </c>
      <c r="F79" s="14">
        <v>1155</v>
      </c>
      <c r="G79" s="20">
        <f t="shared" si="3"/>
        <v>5497.8</v>
      </c>
      <c r="H79" s="14">
        <v>95.63</v>
      </c>
      <c r="I79" s="20">
        <f t="shared" si="4"/>
        <v>455.19879999999995</v>
      </c>
      <c r="J79" s="20">
        <f t="shared" si="5"/>
        <v>191.18349599999996</v>
      </c>
    </row>
    <row r="80" spans="2:10" ht="38.25" x14ac:dyDescent="0.2">
      <c r="B80" s="11" t="s">
        <v>157</v>
      </c>
      <c r="C80" s="12" t="s">
        <v>158</v>
      </c>
      <c r="D80" s="13" t="s">
        <v>27</v>
      </c>
      <c r="E80" s="11">
        <v>2.9946E-2</v>
      </c>
      <c r="F80" s="14">
        <v>1056</v>
      </c>
      <c r="G80" s="20">
        <f t="shared" si="3"/>
        <v>5026.5599999999995</v>
      </c>
      <c r="H80" s="14">
        <v>31.62</v>
      </c>
      <c r="I80" s="20">
        <f t="shared" si="4"/>
        <v>150.5112</v>
      </c>
      <c r="J80" s="20">
        <f t="shared" si="5"/>
        <v>63.214703999999998</v>
      </c>
    </row>
    <row r="81" spans="2:10" x14ac:dyDescent="0.2">
      <c r="B81" s="11" t="s">
        <v>159</v>
      </c>
      <c r="C81" s="12" t="s">
        <v>160</v>
      </c>
      <c r="D81" s="13" t="s">
        <v>47</v>
      </c>
      <c r="E81" s="11">
        <v>2.1482999999999999</v>
      </c>
      <c r="F81" s="14">
        <v>35.53</v>
      </c>
      <c r="G81" s="20">
        <f t="shared" si="3"/>
        <v>169.12279999999998</v>
      </c>
      <c r="H81" s="14">
        <v>76.33</v>
      </c>
      <c r="I81" s="20">
        <f t="shared" si="4"/>
        <v>363.33079999999995</v>
      </c>
      <c r="J81" s="20">
        <f t="shared" si="5"/>
        <v>152.59893599999998</v>
      </c>
    </row>
    <row r="82" spans="2:10" x14ac:dyDescent="0.2">
      <c r="B82" s="11" t="s">
        <v>161</v>
      </c>
      <c r="C82" s="12" t="s">
        <v>162</v>
      </c>
      <c r="D82" s="13" t="s">
        <v>47</v>
      </c>
      <c r="E82" s="11">
        <v>1.9536</v>
      </c>
      <c r="F82" s="14">
        <v>57.63</v>
      </c>
      <c r="G82" s="20">
        <f t="shared" si="3"/>
        <v>274.31880000000001</v>
      </c>
      <c r="H82" s="14">
        <v>112.59</v>
      </c>
      <c r="I82" s="20">
        <f t="shared" si="4"/>
        <v>535.92840000000001</v>
      </c>
      <c r="J82" s="20">
        <f t="shared" si="5"/>
        <v>225.08992799999999</v>
      </c>
    </row>
    <row r="83" spans="2:10" x14ac:dyDescent="0.2">
      <c r="B83" s="11" t="s">
        <v>163</v>
      </c>
      <c r="C83" s="12" t="s">
        <v>164</v>
      </c>
      <c r="D83" s="13" t="s">
        <v>47</v>
      </c>
      <c r="E83" s="11">
        <v>1.6208465000000001</v>
      </c>
      <c r="F83" s="14">
        <v>7.46</v>
      </c>
      <c r="G83" s="20">
        <f t="shared" si="3"/>
        <v>35.509599999999999</v>
      </c>
      <c r="H83" s="14">
        <v>12.09</v>
      </c>
      <c r="I83" s="20">
        <f t="shared" si="4"/>
        <v>57.548399999999994</v>
      </c>
      <c r="J83" s="20">
        <f t="shared" si="5"/>
        <v>24.170327999999998</v>
      </c>
    </row>
    <row r="84" spans="2:10" ht="25.5" x14ac:dyDescent="0.2">
      <c r="B84" s="11" t="s">
        <v>165</v>
      </c>
      <c r="C84" s="12" t="s">
        <v>166</v>
      </c>
      <c r="D84" s="13" t="s">
        <v>91</v>
      </c>
      <c r="E84" s="11">
        <v>14.423848599999999</v>
      </c>
      <c r="F84" s="14">
        <v>10.71</v>
      </c>
      <c r="G84" s="20">
        <f t="shared" si="3"/>
        <v>50.979600000000005</v>
      </c>
      <c r="H84" s="14">
        <v>154.47999999999999</v>
      </c>
      <c r="I84" s="20">
        <f t="shared" si="4"/>
        <v>735.32479999999987</v>
      </c>
      <c r="J84" s="20">
        <f t="shared" si="5"/>
        <v>308.83641599999993</v>
      </c>
    </row>
    <row r="85" spans="2:10" x14ac:dyDescent="0.2">
      <c r="B85" s="11" t="s">
        <v>167</v>
      </c>
      <c r="C85" s="12" t="s">
        <v>168</v>
      </c>
      <c r="D85" s="13" t="s">
        <v>13</v>
      </c>
      <c r="E85" s="11">
        <v>7.4317999999999997E-3</v>
      </c>
      <c r="F85" s="14">
        <v>15620</v>
      </c>
      <c r="G85" s="20">
        <f t="shared" si="3"/>
        <v>74351.199999999997</v>
      </c>
      <c r="H85" s="14">
        <v>116.08</v>
      </c>
      <c r="I85" s="20">
        <f t="shared" si="4"/>
        <v>552.54079999999999</v>
      </c>
      <c r="J85" s="20">
        <f t="shared" si="5"/>
        <v>232.06713599999998</v>
      </c>
    </row>
    <row r="86" spans="2:10" x14ac:dyDescent="0.2">
      <c r="B86" s="11" t="s">
        <v>169</v>
      </c>
      <c r="C86" s="12" t="s">
        <v>170</v>
      </c>
      <c r="D86" s="13" t="s">
        <v>13</v>
      </c>
      <c r="E86" s="11">
        <v>9.1980000000000002E-4</v>
      </c>
      <c r="F86" s="14">
        <v>14312.87</v>
      </c>
      <c r="G86" s="20">
        <f t="shared" si="3"/>
        <v>68129.261199999994</v>
      </c>
      <c r="H86" s="14">
        <v>13.16</v>
      </c>
      <c r="I86" s="20">
        <f t="shared" si="4"/>
        <v>62.641599999999997</v>
      </c>
      <c r="J86" s="20">
        <f t="shared" si="5"/>
        <v>26.309471999999996</v>
      </c>
    </row>
    <row r="87" spans="2:10" x14ac:dyDescent="0.2">
      <c r="B87" s="11" t="s">
        <v>171</v>
      </c>
      <c r="C87" s="12" t="s">
        <v>172</v>
      </c>
      <c r="D87" s="13" t="s">
        <v>13</v>
      </c>
      <c r="E87" s="11">
        <v>7.6699999999999994E-5</v>
      </c>
      <c r="F87" s="14">
        <v>7640</v>
      </c>
      <c r="G87" s="20">
        <f t="shared" si="3"/>
        <v>36366.400000000001</v>
      </c>
      <c r="H87" s="14">
        <v>0.59</v>
      </c>
      <c r="I87" s="20">
        <f t="shared" si="4"/>
        <v>2.8083999999999998</v>
      </c>
      <c r="J87" s="20">
        <f t="shared" si="5"/>
        <v>1.1795279999999999</v>
      </c>
    </row>
    <row r="88" spans="2:10" x14ac:dyDescent="0.2">
      <c r="B88" s="11" t="s">
        <v>173</v>
      </c>
      <c r="C88" s="12" t="s">
        <v>174</v>
      </c>
      <c r="D88" s="13" t="s">
        <v>22</v>
      </c>
      <c r="E88" s="11">
        <v>13.494</v>
      </c>
      <c r="F88" s="14">
        <v>9.42</v>
      </c>
      <c r="G88" s="20">
        <f t="shared" si="3"/>
        <v>44.839199999999998</v>
      </c>
      <c r="H88" s="14">
        <v>127.11</v>
      </c>
      <c r="I88" s="20">
        <f t="shared" si="4"/>
        <v>605.04359999999997</v>
      </c>
      <c r="J88" s="20">
        <f t="shared" si="5"/>
        <v>254.11831199999997</v>
      </c>
    </row>
    <row r="89" spans="2:10" x14ac:dyDescent="0.2">
      <c r="B89" s="11" t="s">
        <v>175</v>
      </c>
      <c r="C89" s="12" t="s">
        <v>176</v>
      </c>
      <c r="D89" s="13" t="s">
        <v>22</v>
      </c>
      <c r="E89" s="11">
        <v>0.14308000000000001</v>
      </c>
      <c r="F89" s="14">
        <v>6.67</v>
      </c>
      <c r="G89" s="20">
        <f t="shared" si="3"/>
        <v>31.749199999999998</v>
      </c>
      <c r="H89" s="14">
        <v>0.95</v>
      </c>
      <c r="I89" s="20">
        <f t="shared" si="4"/>
        <v>4.5219999999999994</v>
      </c>
      <c r="J89" s="20">
        <f t="shared" si="5"/>
        <v>1.8992399999999996</v>
      </c>
    </row>
    <row r="90" spans="2:10" x14ac:dyDescent="0.2">
      <c r="B90" s="11" t="s">
        <v>177</v>
      </c>
      <c r="C90" s="12" t="s">
        <v>178</v>
      </c>
      <c r="D90" s="13" t="s">
        <v>27</v>
      </c>
      <c r="E90" s="11">
        <v>127.77</v>
      </c>
      <c r="F90" s="14">
        <v>135.6</v>
      </c>
      <c r="G90" s="20">
        <f t="shared" si="3"/>
        <v>645.4559999999999</v>
      </c>
      <c r="H90" s="14">
        <v>17325.61</v>
      </c>
      <c r="I90" s="20">
        <f t="shared" si="4"/>
        <v>82469.903600000005</v>
      </c>
      <c r="J90" s="20">
        <f t="shared" si="5"/>
        <v>34637.359512000003</v>
      </c>
    </row>
    <row r="91" spans="2:10" ht="51" x14ac:dyDescent="0.2">
      <c r="B91" s="11" t="s">
        <v>179</v>
      </c>
      <c r="C91" s="12" t="s">
        <v>180</v>
      </c>
      <c r="D91" s="13" t="s">
        <v>78</v>
      </c>
      <c r="E91" s="11">
        <v>4</v>
      </c>
      <c r="F91" s="14">
        <v>1148.4000000000001</v>
      </c>
      <c r="G91" s="20">
        <f t="shared" si="3"/>
        <v>5466.384</v>
      </c>
      <c r="H91" s="14">
        <v>4593.6000000000004</v>
      </c>
      <c r="I91" s="20">
        <f t="shared" si="4"/>
        <v>21865.536</v>
      </c>
      <c r="J91" s="20">
        <f t="shared" si="5"/>
        <v>9183.5251200000002</v>
      </c>
    </row>
    <row r="92" spans="2:10" ht="63.75" x14ac:dyDescent="0.2">
      <c r="B92" s="11" t="s">
        <v>181</v>
      </c>
      <c r="C92" s="12" t="s">
        <v>182</v>
      </c>
      <c r="D92" s="13" t="s">
        <v>183</v>
      </c>
      <c r="E92" s="11">
        <v>0.4</v>
      </c>
      <c r="F92" s="14">
        <v>67.650000000000006</v>
      </c>
      <c r="G92" s="20">
        <f t="shared" si="3"/>
        <v>322.01400000000001</v>
      </c>
      <c r="H92" s="14">
        <v>27.06</v>
      </c>
      <c r="I92" s="20">
        <f t="shared" si="4"/>
        <v>128.8056</v>
      </c>
      <c r="J92" s="20">
        <f t="shared" si="5"/>
        <v>54.098351999999998</v>
      </c>
    </row>
    <row r="93" spans="2:10" ht="63.75" x14ac:dyDescent="0.2">
      <c r="B93" s="11" t="s">
        <v>184</v>
      </c>
      <c r="C93" s="12" t="s">
        <v>185</v>
      </c>
      <c r="D93" s="13" t="s">
        <v>183</v>
      </c>
      <c r="E93" s="11">
        <v>2</v>
      </c>
      <c r="F93" s="14">
        <v>353.94</v>
      </c>
      <c r="G93" s="20">
        <f t="shared" si="3"/>
        <v>1684.7543999999998</v>
      </c>
      <c r="H93" s="14">
        <v>707.88</v>
      </c>
      <c r="I93" s="20">
        <f t="shared" si="4"/>
        <v>3369.5087999999996</v>
      </c>
      <c r="J93" s="20">
        <f t="shared" si="5"/>
        <v>1415.1936959999998</v>
      </c>
    </row>
    <row r="94" spans="2:10" ht="25.5" x14ac:dyDescent="0.2">
      <c r="B94" s="11" t="s">
        <v>186</v>
      </c>
      <c r="C94" s="12" t="s">
        <v>187</v>
      </c>
      <c r="D94" s="13" t="s">
        <v>13</v>
      </c>
      <c r="E94" s="11">
        <v>9.0800000000000006E-2</v>
      </c>
      <c r="F94" s="14">
        <v>5500</v>
      </c>
      <c r="G94" s="20">
        <f t="shared" si="3"/>
        <v>26180</v>
      </c>
      <c r="H94" s="14">
        <v>499.4</v>
      </c>
      <c r="I94" s="20">
        <f t="shared" si="4"/>
        <v>2377.1439999999998</v>
      </c>
      <c r="J94" s="20">
        <f t="shared" si="5"/>
        <v>998.4004799999999</v>
      </c>
    </row>
    <row r="95" spans="2:10" ht="51" x14ac:dyDescent="0.2">
      <c r="B95" s="11" t="s">
        <v>188</v>
      </c>
      <c r="C95" s="12" t="s">
        <v>189</v>
      </c>
      <c r="D95" s="13" t="s">
        <v>13</v>
      </c>
      <c r="E95" s="11">
        <v>0.49509999999999998</v>
      </c>
      <c r="F95" s="14">
        <v>6667.9</v>
      </c>
      <c r="G95" s="20">
        <f t="shared" si="3"/>
        <v>31739.203999999998</v>
      </c>
      <c r="H95" s="14">
        <v>3301.28</v>
      </c>
      <c r="I95" s="20">
        <f t="shared" si="4"/>
        <v>15714.0928</v>
      </c>
      <c r="J95" s="20">
        <f t="shared" si="5"/>
        <v>6599.9189759999999</v>
      </c>
    </row>
    <row r="96" spans="2:10" ht="38.25" x14ac:dyDescent="0.2">
      <c r="B96" s="11" t="s">
        <v>190</v>
      </c>
      <c r="C96" s="12" t="s">
        <v>191</v>
      </c>
      <c r="D96" s="13" t="s">
        <v>13</v>
      </c>
      <c r="E96" s="11">
        <v>757.86099999999999</v>
      </c>
      <c r="F96" s="14"/>
      <c r="G96" s="14">
        <v>7233.33</v>
      </c>
      <c r="H96" s="14"/>
      <c r="I96" s="14">
        <v>5481858.71</v>
      </c>
      <c r="J96" s="20">
        <f t="shared" si="5"/>
        <v>2302380.6581999999</v>
      </c>
    </row>
    <row r="97" spans="2:10" ht="38.25" x14ac:dyDescent="0.2">
      <c r="B97" s="11" t="s">
        <v>190</v>
      </c>
      <c r="C97" s="12" t="s">
        <v>192</v>
      </c>
      <c r="D97" s="13" t="s">
        <v>13</v>
      </c>
      <c r="E97" s="11">
        <v>83.475999999999999</v>
      </c>
      <c r="F97" s="14"/>
      <c r="G97" s="14">
        <v>6508.33</v>
      </c>
      <c r="H97" s="14"/>
      <c r="I97" s="14">
        <v>543289.36</v>
      </c>
      <c r="J97" s="20">
        <f t="shared" si="5"/>
        <v>228181.5312</v>
      </c>
    </row>
    <row r="98" spans="2:10" ht="38.25" x14ac:dyDescent="0.2">
      <c r="B98" s="11" t="s">
        <v>193</v>
      </c>
      <c r="C98" s="12" t="s">
        <v>194</v>
      </c>
      <c r="D98" s="13" t="s">
        <v>13</v>
      </c>
      <c r="E98" s="11">
        <v>76.768000000000001</v>
      </c>
      <c r="F98" s="14"/>
      <c r="G98" s="14">
        <v>9600</v>
      </c>
      <c r="H98" s="14"/>
      <c r="I98" s="14">
        <v>736972.80000000005</v>
      </c>
      <c r="J98" s="20">
        <f t="shared" si="5"/>
        <v>309528.576</v>
      </c>
    </row>
    <row r="99" spans="2:10" ht="38.25" x14ac:dyDescent="0.2">
      <c r="B99" s="11" t="s">
        <v>193</v>
      </c>
      <c r="C99" s="12" t="s">
        <v>195</v>
      </c>
      <c r="D99" s="13" t="s">
        <v>13</v>
      </c>
      <c r="E99" s="11">
        <v>41.033999999999999</v>
      </c>
      <c r="F99" s="14"/>
      <c r="G99" s="14">
        <v>7441.67</v>
      </c>
      <c r="H99" s="14"/>
      <c r="I99" s="14">
        <v>305361.49</v>
      </c>
      <c r="J99" s="20">
        <f t="shared" si="5"/>
        <v>128251.82579999999</v>
      </c>
    </row>
    <row r="100" spans="2:10" ht="38.25" x14ac:dyDescent="0.2">
      <c r="B100" s="11" t="s">
        <v>196</v>
      </c>
      <c r="C100" s="12" t="s">
        <v>198</v>
      </c>
      <c r="D100" s="13" t="s">
        <v>197</v>
      </c>
      <c r="E100" s="11" t="s">
        <v>365</v>
      </c>
      <c r="F100" s="14"/>
      <c r="G100" s="14">
        <v>26824.720000000001</v>
      </c>
      <c r="H100" s="14"/>
      <c r="I100" s="19">
        <f>E100*G100</f>
        <v>160948.32</v>
      </c>
      <c r="J100" s="20">
        <f t="shared" si="5"/>
        <v>67598.294399999999</v>
      </c>
    </row>
    <row r="101" spans="2:10" ht="38.25" x14ac:dyDescent="0.2">
      <c r="B101" s="11" t="s">
        <v>196</v>
      </c>
      <c r="C101" s="12" t="s">
        <v>199</v>
      </c>
      <c r="D101" s="13" t="s">
        <v>197</v>
      </c>
      <c r="E101" s="11" t="s">
        <v>365</v>
      </c>
      <c r="F101" s="14"/>
      <c r="G101" s="14">
        <v>188185.22</v>
      </c>
      <c r="H101" s="14"/>
      <c r="I101" s="19">
        <f>G101*E101</f>
        <v>1129111.32</v>
      </c>
      <c r="J101" s="20">
        <f t="shared" si="5"/>
        <v>474226.75440000003</v>
      </c>
    </row>
    <row r="102" spans="2:10" ht="38.25" x14ac:dyDescent="0.2">
      <c r="B102" s="11" t="s">
        <v>200</v>
      </c>
      <c r="C102" s="12" t="s">
        <v>201</v>
      </c>
      <c r="D102" s="13" t="s">
        <v>197</v>
      </c>
      <c r="E102" s="11">
        <v>2</v>
      </c>
      <c r="F102" s="14"/>
      <c r="G102" s="14">
        <v>14180.24</v>
      </c>
      <c r="H102" s="14"/>
      <c r="I102" s="14">
        <v>28360.48</v>
      </c>
      <c r="J102" s="20">
        <f t="shared" si="5"/>
        <v>11911.401599999999</v>
      </c>
    </row>
    <row r="103" spans="2:10" ht="38.25" x14ac:dyDescent="0.2">
      <c r="B103" s="11" t="s">
        <v>202</v>
      </c>
      <c r="C103" s="12" t="s">
        <v>203</v>
      </c>
      <c r="D103" s="13" t="s">
        <v>197</v>
      </c>
      <c r="E103" s="11">
        <v>1</v>
      </c>
      <c r="F103" s="14"/>
      <c r="G103" s="14">
        <v>174003.96</v>
      </c>
      <c r="H103" s="14"/>
      <c r="I103" s="14">
        <v>174003.96</v>
      </c>
      <c r="J103" s="20">
        <f t="shared" si="5"/>
        <v>73081.663199999995</v>
      </c>
    </row>
    <row r="104" spans="2:10" ht="38.25" x14ac:dyDescent="0.2">
      <c r="B104" s="11" t="s">
        <v>204</v>
      </c>
      <c r="C104" s="12" t="s">
        <v>205</v>
      </c>
      <c r="D104" s="13" t="s">
        <v>197</v>
      </c>
      <c r="E104" s="11" t="s">
        <v>366</v>
      </c>
      <c r="F104" s="14"/>
      <c r="G104" s="14">
        <v>1732.41</v>
      </c>
      <c r="H104" s="14"/>
      <c r="I104" s="19">
        <f>G104*E104</f>
        <v>13859.28</v>
      </c>
      <c r="J104" s="20">
        <f t="shared" si="5"/>
        <v>5820.8976000000002</v>
      </c>
    </row>
    <row r="105" spans="2:10" ht="38.25" x14ac:dyDescent="0.2">
      <c r="B105" s="11" t="s">
        <v>204</v>
      </c>
      <c r="C105" s="12" t="s">
        <v>206</v>
      </c>
      <c r="D105" s="13" t="s">
        <v>197</v>
      </c>
      <c r="E105" s="11">
        <v>1</v>
      </c>
      <c r="F105" s="14"/>
      <c r="G105" s="14">
        <v>3099.85</v>
      </c>
      <c r="H105" s="14"/>
      <c r="I105" s="14">
        <v>3099.85</v>
      </c>
      <c r="J105" s="20">
        <f t="shared" si="5"/>
        <v>1301.9369999999999</v>
      </c>
    </row>
    <row r="106" spans="2:10" ht="38.25" x14ac:dyDescent="0.2">
      <c r="B106" s="11" t="s">
        <v>207</v>
      </c>
      <c r="C106" s="12" t="s">
        <v>208</v>
      </c>
      <c r="D106" s="13" t="s">
        <v>197</v>
      </c>
      <c r="E106" s="11">
        <v>1</v>
      </c>
      <c r="F106" s="14"/>
      <c r="G106" s="14">
        <v>219084.15</v>
      </c>
      <c r="H106" s="14"/>
      <c r="I106" s="14">
        <v>219084.15</v>
      </c>
      <c r="J106" s="20">
        <f t="shared" si="5"/>
        <v>92015.342999999993</v>
      </c>
    </row>
    <row r="107" spans="2:10" ht="38.25" x14ac:dyDescent="0.2">
      <c r="B107" s="11" t="s">
        <v>209</v>
      </c>
      <c r="C107" s="12" t="s">
        <v>210</v>
      </c>
      <c r="D107" s="13" t="s">
        <v>197</v>
      </c>
      <c r="E107" s="11">
        <v>1</v>
      </c>
      <c r="F107" s="14"/>
      <c r="G107" s="14">
        <v>44754.09</v>
      </c>
      <c r="H107" s="14"/>
      <c r="I107" s="14">
        <v>44754.09</v>
      </c>
      <c r="J107" s="20">
        <f t="shared" si="5"/>
        <v>18796.717799999999</v>
      </c>
    </row>
    <row r="108" spans="2:10" ht="38.25" x14ac:dyDescent="0.2">
      <c r="B108" s="11" t="s">
        <v>211</v>
      </c>
      <c r="C108" s="12" t="s">
        <v>212</v>
      </c>
      <c r="D108" s="13" t="s">
        <v>197</v>
      </c>
      <c r="E108" s="11">
        <v>1</v>
      </c>
      <c r="F108" s="14"/>
      <c r="G108" s="14">
        <v>16558.43</v>
      </c>
      <c r="H108" s="14"/>
      <c r="I108" s="14">
        <v>16558.43</v>
      </c>
      <c r="J108" s="20">
        <f t="shared" si="5"/>
        <v>6954.5406000000003</v>
      </c>
    </row>
    <row r="109" spans="2:10" ht="38.25" x14ac:dyDescent="0.2">
      <c r="B109" s="11" t="s">
        <v>211</v>
      </c>
      <c r="C109" s="12" t="s">
        <v>213</v>
      </c>
      <c r="D109" s="13" t="s">
        <v>197</v>
      </c>
      <c r="E109" s="11" t="s">
        <v>367</v>
      </c>
      <c r="F109" s="14"/>
      <c r="G109" s="14">
        <v>6165.63</v>
      </c>
      <c r="H109" s="14"/>
      <c r="I109" s="19">
        <f>G109*E109</f>
        <v>43159.41</v>
      </c>
      <c r="J109" s="20">
        <f t="shared" si="5"/>
        <v>18126.9522</v>
      </c>
    </row>
    <row r="110" spans="2:10" ht="38.25" x14ac:dyDescent="0.2">
      <c r="B110" s="11" t="s">
        <v>214</v>
      </c>
      <c r="C110" s="12" t="s">
        <v>215</v>
      </c>
      <c r="D110" s="13" t="s">
        <v>197</v>
      </c>
      <c r="E110" s="11">
        <v>2</v>
      </c>
      <c r="F110" s="14"/>
      <c r="G110" s="14">
        <v>13102.64</v>
      </c>
      <c r="H110" s="14"/>
      <c r="I110" s="14">
        <v>26205.279999999999</v>
      </c>
      <c r="J110" s="20">
        <f t="shared" si="5"/>
        <v>11006.2176</v>
      </c>
    </row>
    <row r="111" spans="2:10" ht="38.25" x14ac:dyDescent="0.2">
      <c r="B111" s="11" t="s">
        <v>214</v>
      </c>
      <c r="C111" s="12" t="s">
        <v>216</v>
      </c>
      <c r="D111" s="13" t="s">
        <v>197</v>
      </c>
      <c r="E111" s="11">
        <v>2</v>
      </c>
      <c r="F111" s="14"/>
      <c r="G111" s="14">
        <v>15568.45</v>
      </c>
      <c r="H111" s="14"/>
      <c r="I111" s="14">
        <v>31136.9</v>
      </c>
      <c r="J111" s="20">
        <f t="shared" si="5"/>
        <v>13077.498</v>
      </c>
    </row>
    <row r="112" spans="2:10" ht="38.25" x14ac:dyDescent="0.2">
      <c r="B112" s="11" t="s">
        <v>214</v>
      </c>
      <c r="C112" s="12" t="s">
        <v>217</v>
      </c>
      <c r="D112" s="13" t="s">
        <v>197</v>
      </c>
      <c r="E112" s="11">
        <v>2</v>
      </c>
      <c r="F112" s="14"/>
      <c r="G112" s="14">
        <v>14008.09</v>
      </c>
      <c r="H112" s="14"/>
      <c r="I112" s="14">
        <v>28016.18</v>
      </c>
      <c r="J112" s="20">
        <f t="shared" si="5"/>
        <v>11766.795599999999</v>
      </c>
    </row>
    <row r="113" spans="2:10" ht="38.25" x14ac:dyDescent="0.2">
      <c r="B113" s="11" t="s">
        <v>214</v>
      </c>
      <c r="C113" s="12" t="s">
        <v>218</v>
      </c>
      <c r="D113" s="13" t="s">
        <v>197</v>
      </c>
      <c r="E113" s="11">
        <v>1</v>
      </c>
      <c r="F113" s="14"/>
      <c r="G113" s="14">
        <v>25163.57</v>
      </c>
      <c r="H113" s="14"/>
      <c r="I113" s="14">
        <v>25163.57</v>
      </c>
      <c r="J113" s="20">
        <f t="shared" si="5"/>
        <v>10568.6994</v>
      </c>
    </row>
    <row r="114" spans="2:10" ht="38.25" x14ac:dyDescent="0.2">
      <c r="B114" s="11" t="s">
        <v>219</v>
      </c>
      <c r="C114" s="12" t="s">
        <v>220</v>
      </c>
      <c r="D114" s="13" t="s">
        <v>78</v>
      </c>
      <c r="E114" s="11">
        <v>3</v>
      </c>
      <c r="F114" s="14"/>
      <c r="G114" s="14">
        <v>28957.8</v>
      </c>
      <c r="H114" s="14"/>
      <c r="I114" s="14">
        <v>86873.4</v>
      </c>
      <c r="J114" s="20">
        <f t="shared" si="5"/>
        <v>36486.827999999994</v>
      </c>
    </row>
    <row r="115" spans="2:10" ht="38.25" x14ac:dyDescent="0.2">
      <c r="B115" s="11" t="s">
        <v>221</v>
      </c>
      <c r="C115" s="12" t="s">
        <v>222</v>
      </c>
      <c r="D115" s="13" t="s">
        <v>78</v>
      </c>
      <c r="E115" s="11" t="s">
        <v>368</v>
      </c>
      <c r="F115" s="14"/>
      <c r="G115" s="14">
        <v>2386.8000000000002</v>
      </c>
      <c r="H115" s="14"/>
      <c r="I115" s="14">
        <v>23868</v>
      </c>
      <c r="J115" s="20">
        <f t="shared" si="5"/>
        <v>10024.56</v>
      </c>
    </row>
    <row r="116" spans="2:10" ht="38.25" x14ac:dyDescent="0.2">
      <c r="B116" s="11" t="s">
        <v>221</v>
      </c>
      <c r="C116" s="12" t="s">
        <v>223</v>
      </c>
      <c r="D116" s="13" t="s">
        <v>197</v>
      </c>
      <c r="E116" s="11">
        <v>1</v>
      </c>
      <c r="F116" s="14"/>
      <c r="G116" s="14">
        <v>8972.6</v>
      </c>
      <c r="H116" s="14"/>
      <c r="I116" s="14">
        <v>8972.6</v>
      </c>
      <c r="J116" s="20">
        <f t="shared" si="5"/>
        <v>3768.4920000000002</v>
      </c>
    </row>
    <row r="117" spans="2:10" ht="38.25" x14ac:dyDescent="0.2">
      <c r="B117" s="11" t="s">
        <v>221</v>
      </c>
      <c r="C117" s="12" t="s">
        <v>224</v>
      </c>
      <c r="D117" s="13" t="s">
        <v>197</v>
      </c>
      <c r="E117" s="11">
        <v>9</v>
      </c>
      <c r="F117" s="14"/>
      <c r="G117" s="14">
        <v>2983.5</v>
      </c>
      <c r="H117" s="14"/>
      <c r="I117" s="14">
        <v>26851.5</v>
      </c>
      <c r="J117" s="20">
        <f t="shared" si="5"/>
        <v>11277.63</v>
      </c>
    </row>
    <row r="118" spans="2:10" ht="38.25" x14ac:dyDescent="0.2">
      <c r="B118" s="11" t="s">
        <v>221</v>
      </c>
      <c r="C118" s="12" t="s">
        <v>225</v>
      </c>
      <c r="D118" s="13" t="s">
        <v>197</v>
      </c>
      <c r="E118" s="11">
        <v>8</v>
      </c>
      <c r="F118" s="14"/>
      <c r="G118" s="14">
        <v>12048.75</v>
      </c>
      <c r="H118" s="14"/>
      <c r="I118" s="14">
        <v>96390</v>
      </c>
      <c r="J118" s="20">
        <f t="shared" si="5"/>
        <v>40483.799999999996</v>
      </c>
    </row>
    <row r="119" spans="2:10" ht="38.25" x14ac:dyDescent="0.2">
      <c r="B119" s="11" t="s">
        <v>221</v>
      </c>
      <c r="C119" s="12" t="s">
        <v>226</v>
      </c>
      <c r="D119" s="13" t="s">
        <v>197</v>
      </c>
      <c r="E119" s="11">
        <v>13</v>
      </c>
      <c r="F119" s="14"/>
      <c r="G119" s="14">
        <v>12048.75</v>
      </c>
      <c r="H119" s="14"/>
      <c r="I119" s="14">
        <v>156633.75</v>
      </c>
      <c r="J119" s="20">
        <f t="shared" si="5"/>
        <v>65786.175000000003</v>
      </c>
    </row>
    <row r="120" spans="2:10" ht="38.25" x14ac:dyDescent="0.2">
      <c r="B120" s="11" t="s">
        <v>221</v>
      </c>
      <c r="C120" s="12" t="s">
        <v>227</v>
      </c>
      <c r="D120" s="13" t="s">
        <v>197</v>
      </c>
      <c r="E120" s="11">
        <v>2</v>
      </c>
      <c r="F120" s="14"/>
      <c r="G120" s="14">
        <v>12048.75</v>
      </c>
      <c r="H120" s="14"/>
      <c r="I120" s="14">
        <v>24097.5</v>
      </c>
      <c r="J120" s="20">
        <f t="shared" si="5"/>
        <v>10120.949999999999</v>
      </c>
    </row>
    <row r="121" spans="2:10" ht="25.5" x14ac:dyDescent="0.2">
      <c r="B121" s="11" t="s">
        <v>228</v>
      </c>
      <c r="C121" s="12" t="s">
        <v>229</v>
      </c>
      <c r="D121" s="13" t="s">
        <v>13</v>
      </c>
      <c r="E121" s="11">
        <v>3.4627340000000002</v>
      </c>
      <c r="F121" s="14">
        <v>1487.6</v>
      </c>
      <c r="G121" s="20">
        <f>F121*4.76</f>
        <v>7080.9759999999997</v>
      </c>
      <c r="H121" s="14">
        <v>5151.17</v>
      </c>
      <c r="I121" s="20">
        <f>H121*4.76</f>
        <v>24519.569199999998</v>
      </c>
      <c r="J121" s="20">
        <f t="shared" si="5"/>
        <v>10298.219063999999</v>
      </c>
    </row>
    <row r="122" spans="2:10" ht="25.5" x14ac:dyDescent="0.2">
      <c r="B122" s="11" t="s">
        <v>230</v>
      </c>
      <c r="C122" s="12" t="s">
        <v>12</v>
      </c>
      <c r="D122" s="13" t="s">
        <v>13</v>
      </c>
      <c r="E122" s="11">
        <v>2.4478E-2</v>
      </c>
      <c r="F122" s="14">
        <v>1383.1</v>
      </c>
      <c r="G122" s="20">
        <f t="shared" ref="G122:G185" si="6">F122*4.76</f>
        <v>6583.5559999999996</v>
      </c>
      <c r="H122" s="14">
        <v>33.86</v>
      </c>
      <c r="I122" s="20">
        <f t="shared" ref="I122:I185" si="7">H122*4.76</f>
        <v>161.17359999999999</v>
      </c>
      <c r="J122" s="20">
        <f t="shared" si="5"/>
        <v>67.692911999999993</v>
      </c>
    </row>
    <row r="123" spans="2:10" ht="25.5" x14ac:dyDescent="0.2">
      <c r="B123" s="11" t="s">
        <v>231</v>
      </c>
      <c r="C123" s="12" t="s">
        <v>232</v>
      </c>
      <c r="D123" s="13" t="s">
        <v>13</v>
      </c>
      <c r="E123" s="11">
        <v>0.94329799999999997</v>
      </c>
      <c r="F123" s="14">
        <v>1500</v>
      </c>
      <c r="G123" s="20">
        <f t="shared" si="6"/>
        <v>7140</v>
      </c>
      <c r="H123" s="14">
        <v>1414.95</v>
      </c>
      <c r="I123" s="20">
        <f t="shared" si="7"/>
        <v>6735.1620000000003</v>
      </c>
      <c r="J123" s="20">
        <f t="shared" si="5"/>
        <v>2828.7680399999999</v>
      </c>
    </row>
    <row r="124" spans="2:10" ht="25.5" x14ac:dyDescent="0.2">
      <c r="B124" s="11" t="s">
        <v>233</v>
      </c>
      <c r="C124" s="12" t="s">
        <v>234</v>
      </c>
      <c r="D124" s="13" t="s">
        <v>13</v>
      </c>
      <c r="E124" s="11">
        <v>1.01989</v>
      </c>
      <c r="F124" s="14">
        <v>30599.52</v>
      </c>
      <c r="G124" s="20">
        <f t="shared" si="6"/>
        <v>145653.71520000001</v>
      </c>
      <c r="H124" s="14">
        <v>31208.14</v>
      </c>
      <c r="I124" s="20">
        <f t="shared" si="7"/>
        <v>148550.7464</v>
      </c>
      <c r="J124" s="20">
        <f t="shared" si="5"/>
        <v>62391.313488</v>
      </c>
    </row>
    <row r="125" spans="2:10" ht="38.25" x14ac:dyDescent="0.2">
      <c r="B125" s="11" t="s">
        <v>235</v>
      </c>
      <c r="C125" s="12" t="s">
        <v>67</v>
      </c>
      <c r="D125" s="13" t="s">
        <v>13</v>
      </c>
      <c r="E125" s="11">
        <v>1.3760000000000001E-3</v>
      </c>
      <c r="F125" s="14">
        <v>14830</v>
      </c>
      <c r="G125" s="20">
        <f t="shared" si="6"/>
        <v>70590.8</v>
      </c>
      <c r="H125" s="14">
        <v>20.41</v>
      </c>
      <c r="I125" s="20">
        <f t="shared" si="7"/>
        <v>97.151600000000002</v>
      </c>
      <c r="J125" s="20">
        <f t="shared" si="5"/>
        <v>40.803671999999999</v>
      </c>
    </row>
    <row r="126" spans="2:10" ht="38.25" x14ac:dyDescent="0.2">
      <c r="B126" s="11" t="s">
        <v>236</v>
      </c>
      <c r="C126" s="12" t="s">
        <v>237</v>
      </c>
      <c r="D126" s="13" t="s">
        <v>13</v>
      </c>
      <c r="E126" s="11">
        <v>5.076E-2</v>
      </c>
      <c r="F126" s="14">
        <v>12660</v>
      </c>
      <c r="G126" s="20">
        <f t="shared" si="6"/>
        <v>60261.599999999999</v>
      </c>
      <c r="H126" s="14">
        <v>642.62</v>
      </c>
      <c r="I126" s="20">
        <f t="shared" si="7"/>
        <v>3058.8712</v>
      </c>
      <c r="J126" s="20">
        <f t="shared" si="5"/>
        <v>1284.7259039999999</v>
      </c>
    </row>
    <row r="127" spans="2:10" ht="25.5" x14ac:dyDescent="0.2">
      <c r="B127" s="11" t="s">
        <v>238</v>
      </c>
      <c r="C127" s="12" t="s">
        <v>239</v>
      </c>
      <c r="D127" s="13" t="s">
        <v>22</v>
      </c>
      <c r="E127" s="11">
        <v>21.76</v>
      </c>
      <c r="F127" s="14">
        <v>8.67</v>
      </c>
      <c r="G127" s="20">
        <f t="shared" si="6"/>
        <v>41.269199999999998</v>
      </c>
      <c r="H127" s="14">
        <v>188.66</v>
      </c>
      <c r="I127" s="20">
        <f t="shared" si="7"/>
        <v>898.02159999999992</v>
      </c>
      <c r="J127" s="20">
        <f t="shared" si="5"/>
        <v>377.16907199999997</v>
      </c>
    </row>
    <row r="128" spans="2:10" ht="25.5" x14ac:dyDescent="0.2">
      <c r="B128" s="11" t="s">
        <v>240</v>
      </c>
      <c r="C128" s="12" t="s">
        <v>80</v>
      </c>
      <c r="D128" s="13" t="s">
        <v>22</v>
      </c>
      <c r="E128" s="11">
        <v>2.7</v>
      </c>
      <c r="F128" s="14">
        <v>23.09</v>
      </c>
      <c r="G128" s="20">
        <f t="shared" si="6"/>
        <v>109.9084</v>
      </c>
      <c r="H128" s="14">
        <v>62.34</v>
      </c>
      <c r="I128" s="20">
        <f t="shared" si="7"/>
        <v>296.73840000000001</v>
      </c>
      <c r="J128" s="20">
        <f t="shared" si="5"/>
        <v>124.630128</v>
      </c>
    </row>
    <row r="129" spans="2:10" ht="25.5" x14ac:dyDescent="0.2">
      <c r="B129" s="11" t="s">
        <v>241</v>
      </c>
      <c r="C129" s="12" t="s">
        <v>242</v>
      </c>
      <c r="D129" s="13" t="s">
        <v>13</v>
      </c>
      <c r="E129" s="11">
        <v>20.265080000000001</v>
      </c>
      <c r="F129" s="14">
        <v>728.2</v>
      </c>
      <c r="G129" s="20">
        <f t="shared" si="6"/>
        <v>3466.232</v>
      </c>
      <c r="H129" s="14">
        <v>14757.03</v>
      </c>
      <c r="I129" s="20">
        <f t="shared" si="7"/>
        <v>70243.462799999994</v>
      </c>
      <c r="J129" s="20">
        <f t="shared" si="5"/>
        <v>29502.254375999997</v>
      </c>
    </row>
    <row r="130" spans="2:10" ht="25.5" x14ac:dyDescent="0.2">
      <c r="B130" s="11" t="s">
        <v>243</v>
      </c>
      <c r="C130" s="12" t="s">
        <v>244</v>
      </c>
      <c r="D130" s="13" t="s">
        <v>27</v>
      </c>
      <c r="E130" s="11">
        <v>1.3260000000000001</v>
      </c>
      <c r="F130" s="14">
        <v>145.80000000000001</v>
      </c>
      <c r="G130" s="20">
        <f t="shared" si="6"/>
        <v>694.00800000000004</v>
      </c>
      <c r="H130" s="14">
        <v>193.33</v>
      </c>
      <c r="I130" s="20">
        <f t="shared" si="7"/>
        <v>920.25080000000003</v>
      </c>
      <c r="J130" s="20">
        <f t="shared" si="5"/>
        <v>386.505336</v>
      </c>
    </row>
    <row r="131" spans="2:10" ht="25.5" x14ac:dyDescent="0.2">
      <c r="B131" s="11" t="s">
        <v>245</v>
      </c>
      <c r="C131" s="12" t="s">
        <v>246</v>
      </c>
      <c r="D131" s="13" t="s">
        <v>27</v>
      </c>
      <c r="E131" s="11">
        <v>1.2625</v>
      </c>
      <c r="F131" s="14">
        <v>118.6</v>
      </c>
      <c r="G131" s="20">
        <f t="shared" si="6"/>
        <v>564.53599999999994</v>
      </c>
      <c r="H131" s="14">
        <v>149.72999999999999</v>
      </c>
      <c r="I131" s="20">
        <f t="shared" si="7"/>
        <v>712.71479999999997</v>
      </c>
      <c r="J131" s="20">
        <f t="shared" si="5"/>
        <v>299.340216</v>
      </c>
    </row>
    <row r="132" spans="2:10" ht="25.5" x14ac:dyDescent="0.2">
      <c r="B132" s="11" t="s">
        <v>247</v>
      </c>
      <c r="C132" s="12" t="s">
        <v>93</v>
      </c>
      <c r="D132" s="13" t="s">
        <v>27</v>
      </c>
      <c r="E132" s="11">
        <v>-6.0015000000000001</v>
      </c>
      <c r="F132" s="14">
        <v>185.49</v>
      </c>
      <c r="G132" s="20">
        <f t="shared" si="6"/>
        <v>882.93240000000003</v>
      </c>
      <c r="H132" s="14">
        <v>-1113.22</v>
      </c>
      <c r="I132" s="20">
        <f t="shared" si="7"/>
        <v>-5298.9272000000001</v>
      </c>
      <c r="J132" s="20">
        <f t="shared" si="5"/>
        <v>-2225.5494239999998</v>
      </c>
    </row>
    <row r="133" spans="2:10" ht="25.5" x14ac:dyDescent="0.2">
      <c r="B133" s="11" t="s">
        <v>248</v>
      </c>
      <c r="C133" s="12" t="s">
        <v>249</v>
      </c>
      <c r="D133" s="13" t="s">
        <v>27</v>
      </c>
      <c r="E133" s="11">
        <v>6.0015000000000001</v>
      </c>
      <c r="F133" s="14">
        <v>130</v>
      </c>
      <c r="G133" s="20">
        <f t="shared" si="6"/>
        <v>618.79999999999995</v>
      </c>
      <c r="H133" s="14">
        <v>780.2</v>
      </c>
      <c r="I133" s="20">
        <f t="shared" si="7"/>
        <v>3713.752</v>
      </c>
      <c r="J133" s="20">
        <f t="shared" si="5"/>
        <v>1559.77584</v>
      </c>
    </row>
    <row r="134" spans="2:10" ht="25.5" x14ac:dyDescent="0.2">
      <c r="B134" s="11" t="s">
        <v>250</v>
      </c>
      <c r="C134" s="12" t="s">
        <v>251</v>
      </c>
      <c r="D134" s="13" t="s">
        <v>27</v>
      </c>
      <c r="E134" s="11">
        <v>4.91</v>
      </c>
      <c r="F134" s="14">
        <v>91.5</v>
      </c>
      <c r="G134" s="20">
        <f t="shared" si="6"/>
        <v>435.53999999999996</v>
      </c>
      <c r="H134" s="14">
        <v>449.27</v>
      </c>
      <c r="I134" s="20">
        <f t="shared" si="7"/>
        <v>2138.5252</v>
      </c>
      <c r="J134" s="20">
        <f t="shared" si="5"/>
        <v>898.18058399999995</v>
      </c>
    </row>
    <row r="135" spans="2:10" ht="25.5" x14ac:dyDescent="0.2">
      <c r="B135" s="11" t="s">
        <v>252</v>
      </c>
      <c r="C135" s="12" t="s">
        <v>253</v>
      </c>
      <c r="D135" s="13" t="s">
        <v>27</v>
      </c>
      <c r="E135" s="11">
        <v>14.0556</v>
      </c>
      <c r="F135" s="14">
        <v>114.13</v>
      </c>
      <c r="G135" s="20">
        <f t="shared" si="6"/>
        <v>543.25879999999995</v>
      </c>
      <c r="H135" s="14">
        <v>1604.17</v>
      </c>
      <c r="I135" s="20">
        <f t="shared" si="7"/>
        <v>7635.8491999999997</v>
      </c>
      <c r="J135" s="20">
        <f t="shared" si="5"/>
        <v>3207.0566639999997</v>
      </c>
    </row>
    <row r="136" spans="2:10" ht="25.5" x14ac:dyDescent="0.2">
      <c r="B136" s="11" t="s">
        <v>254</v>
      </c>
      <c r="C136" s="12" t="s">
        <v>97</v>
      </c>
      <c r="D136" s="13" t="s">
        <v>27</v>
      </c>
      <c r="E136" s="11">
        <v>-131.07275999999999</v>
      </c>
      <c r="F136" s="14">
        <v>103</v>
      </c>
      <c r="G136" s="20">
        <f t="shared" si="6"/>
        <v>490.28</v>
      </c>
      <c r="H136" s="14">
        <v>-13500.49</v>
      </c>
      <c r="I136" s="20">
        <f t="shared" si="7"/>
        <v>-64262.332399999999</v>
      </c>
      <c r="J136" s="20">
        <f t="shared" si="5"/>
        <v>-26990.179607999999</v>
      </c>
    </row>
    <row r="137" spans="2:10" ht="25.5" x14ac:dyDescent="0.2">
      <c r="B137" s="11" t="s">
        <v>255</v>
      </c>
      <c r="C137" s="12" t="s">
        <v>256</v>
      </c>
      <c r="D137" s="13" t="s">
        <v>27</v>
      </c>
      <c r="E137" s="11">
        <v>131.07275999999999</v>
      </c>
      <c r="F137" s="14">
        <v>155.94</v>
      </c>
      <c r="G137" s="20">
        <f t="shared" si="6"/>
        <v>742.2743999999999</v>
      </c>
      <c r="H137" s="14">
        <v>20439.48</v>
      </c>
      <c r="I137" s="20">
        <f t="shared" si="7"/>
        <v>97291.924799999993</v>
      </c>
      <c r="J137" s="20">
        <f t="shared" si="5"/>
        <v>40862.608415999995</v>
      </c>
    </row>
    <row r="138" spans="2:10" ht="25.5" x14ac:dyDescent="0.2">
      <c r="B138" s="11" t="s">
        <v>257</v>
      </c>
      <c r="C138" s="12" t="s">
        <v>258</v>
      </c>
      <c r="D138" s="13" t="s">
        <v>27</v>
      </c>
      <c r="E138" s="11">
        <v>1553.6489999999999</v>
      </c>
      <c r="F138" s="14">
        <v>44.82</v>
      </c>
      <c r="G138" s="20">
        <f t="shared" si="6"/>
        <v>213.3432</v>
      </c>
      <c r="H138" s="14">
        <v>69634.55</v>
      </c>
      <c r="I138" s="20">
        <f t="shared" si="7"/>
        <v>331460.45799999998</v>
      </c>
      <c r="J138" s="20">
        <f t="shared" si="5"/>
        <v>139213.39236</v>
      </c>
    </row>
    <row r="139" spans="2:10" ht="25.5" x14ac:dyDescent="0.2">
      <c r="B139" s="11" t="s">
        <v>259</v>
      </c>
      <c r="C139" s="12" t="s">
        <v>260</v>
      </c>
      <c r="D139" s="13" t="s">
        <v>27</v>
      </c>
      <c r="E139" s="11">
        <v>-0.36684</v>
      </c>
      <c r="F139" s="14">
        <v>560</v>
      </c>
      <c r="G139" s="20">
        <f t="shared" si="6"/>
        <v>2665.6</v>
      </c>
      <c r="H139" s="14">
        <v>-205.43</v>
      </c>
      <c r="I139" s="20">
        <f t="shared" si="7"/>
        <v>-977.84680000000003</v>
      </c>
      <c r="J139" s="20">
        <f t="shared" si="5"/>
        <v>-410.69565599999999</v>
      </c>
    </row>
    <row r="140" spans="2:10" ht="25.5" x14ac:dyDescent="0.2">
      <c r="B140" s="11" t="s">
        <v>261</v>
      </c>
      <c r="C140" s="12" t="s">
        <v>262</v>
      </c>
      <c r="D140" s="13" t="s">
        <v>27</v>
      </c>
      <c r="E140" s="11">
        <v>3.0599999999999999E-2</v>
      </c>
      <c r="F140" s="14">
        <v>490</v>
      </c>
      <c r="G140" s="20">
        <f t="shared" si="6"/>
        <v>2332.4</v>
      </c>
      <c r="H140" s="14">
        <v>14.99</v>
      </c>
      <c r="I140" s="20">
        <f t="shared" si="7"/>
        <v>71.352400000000003</v>
      </c>
      <c r="J140" s="20">
        <f t="shared" ref="J140:J195" si="8">I140*0.42</f>
        <v>29.968008000000001</v>
      </c>
    </row>
    <row r="141" spans="2:10" ht="25.5" x14ac:dyDescent="0.2">
      <c r="B141" s="11" t="s">
        <v>263</v>
      </c>
      <c r="C141" s="12" t="s">
        <v>107</v>
      </c>
      <c r="D141" s="13" t="s">
        <v>27</v>
      </c>
      <c r="E141" s="11">
        <v>7.9000000000000001E-2</v>
      </c>
      <c r="F141" s="14">
        <v>600</v>
      </c>
      <c r="G141" s="20">
        <f t="shared" si="6"/>
        <v>2856</v>
      </c>
      <c r="H141" s="14">
        <v>47.4</v>
      </c>
      <c r="I141" s="20">
        <f t="shared" si="7"/>
        <v>225.624</v>
      </c>
      <c r="J141" s="20">
        <f t="shared" si="8"/>
        <v>94.762079999999997</v>
      </c>
    </row>
    <row r="142" spans="2:10" ht="25.5" x14ac:dyDescent="0.2">
      <c r="B142" s="11" t="s">
        <v>264</v>
      </c>
      <c r="C142" s="12" t="s">
        <v>109</v>
      </c>
      <c r="D142" s="13" t="s">
        <v>27</v>
      </c>
      <c r="E142" s="11">
        <v>0.06</v>
      </c>
      <c r="F142" s="14">
        <v>592.76</v>
      </c>
      <c r="G142" s="20">
        <f t="shared" si="6"/>
        <v>2821.5375999999997</v>
      </c>
      <c r="H142" s="14">
        <v>35.57</v>
      </c>
      <c r="I142" s="20">
        <f t="shared" si="7"/>
        <v>169.31319999999999</v>
      </c>
      <c r="J142" s="20">
        <f t="shared" si="8"/>
        <v>71.111543999999995</v>
      </c>
    </row>
    <row r="143" spans="2:10" ht="38.25" x14ac:dyDescent="0.2">
      <c r="B143" s="11" t="s">
        <v>265</v>
      </c>
      <c r="C143" s="12" t="s">
        <v>266</v>
      </c>
      <c r="D143" s="13" t="s">
        <v>27</v>
      </c>
      <c r="E143" s="11">
        <v>4.4051</v>
      </c>
      <c r="F143" s="14">
        <v>622.63</v>
      </c>
      <c r="G143" s="20">
        <f t="shared" si="6"/>
        <v>2963.7187999999996</v>
      </c>
      <c r="H143" s="14">
        <v>2742.75</v>
      </c>
      <c r="I143" s="20">
        <f t="shared" si="7"/>
        <v>13055.49</v>
      </c>
      <c r="J143" s="20">
        <f t="shared" si="8"/>
        <v>5483.3058000000001</v>
      </c>
    </row>
    <row r="144" spans="2:10" ht="25.5" x14ac:dyDescent="0.2">
      <c r="B144" s="11" t="s">
        <v>267</v>
      </c>
      <c r="C144" s="12" t="s">
        <v>113</v>
      </c>
      <c r="D144" s="13" t="s">
        <v>27</v>
      </c>
      <c r="E144" s="11">
        <v>-0.1628</v>
      </c>
      <c r="F144" s="14">
        <v>485.9</v>
      </c>
      <c r="G144" s="20">
        <f t="shared" si="6"/>
        <v>2312.884</v>
      </c>
      <c r="H144" s="14">
        <v>-79.099999999999994</v>
      </c>
      <c r="I144" s="20">
        <f t="shared" si="7"/>
        <v>-376.51599999999996</v>
      </c>
      <c r="J144" s="20">
        <f t="shared" si="8"/>
        <v>-158.13671999999997</v>
      </c>
    </row>
    <row r="145" spans="2:10" ht="25.5" x14ac:dyDescent="0.2">
      <c r="B145" s="11" t="s">
        <v>268</v>
      </c>
      <c r="C145" s="12" t="s">
        <v>115</v>
      </c>
      <c r="D145" s="13" t="s">
        <v>27</v>
      </c>
      <c r="E145" s="11">
        <v>0.1628</v>
      </c>
      <c r="F145" s="14">
        <v>519.79999999999995</v>
      </c>
      <c r="G145" s="20">
        <f t="shared" si="6"/>
        <v>2474.2479999999996</v>
      </c>
      <c r="H145" s="14">
        <v>84.62</v>
      </c>
      <c r="I145" s="20">
        <f t="shared" si="7"/>
        <v>402.7912</v>
      </c>
      <c r="J145" s="20">
        <f t="shared" si="8"/>
        <v>169.172304</v>
      </c>
    </row>
    <row r="146" spans="2:10" ht="51" x14ac:dyDescent="0.2">
      <c r="B146" s="11" t="s">
        <v>269</v>
      </c>
      <c r="C146" s="12" t="s">
        <v>270</v>
      </c>
      <c r="D146" s="13" t="s">
        <v>78</v>
      </c>
      <c r="E146" s="11">
        <v>17</v>
      </c>
      <c r="F146" s="14">
        <v>31.43</v>
      </c>
      <c r="G146" s="20">
        <f t="shared" si="6"/>
        <v>149.60679999999999</v>
      </c>
      <c r="H146" s="14">
        <v>534.30999999999995</v>
      </c>
      <c r="I146" s="20">
        <f t="shared" si="7"/>
        <v>2543.3155999999994</v>
      </c>
      <c r="J146" s="20">
        <f t="shared" si="8"/>
        <v>1068.1925519999998</v>
      </c>
    </row>
    <row r="147" spans="2:10" ht="51" x14ac:dyDescent="0.2">
      <c r="B147" s="11" t="s">
        <v>271</v>
      </c>
      <c r="C147" s="12" t="s">
        <v>272</v>
      </c>
      <c r="D147" s="13" t="s">
        <v>78</v>
      </c>
      <c r="E147" s="11">
        <v>11</v>
      </c>
      <c r="F147" s="14">
        <v>78.56</v>
      </c>
      <c r="G147" s="20">
        <f t="shared" si="6"/>
        <v>373.94560000000001</v>
      </c>
      <c r="H147" s="14">
        <v>864.16</v>
      </c>
      <c r="I147" s="20">
        <f t="shared" si="7"/>
        <v>4113.4015999999992</v>
      </c>
      <c r="J147" s="20">
        <f t="shared" si="8"/>
        <v>1727.6286719999996</v>
      </c>
    </row>
    <row r="148" spans="2:10" ht="51" x14ac:dyDescent="0.2">
      <c r="B148" s="11" t="s">
        <v>273</v>
      </c>
      <c r="C148" s="12" t="s">
        <v>274</v>
      </c>
      <c r="D148" s="13" t="s">
        <v>78</v>
      </c>
      <c r="E148" s="11">
        <v>2</v>
      </c>
      <c r="F148" s="14">
        <v>429.96</v>
      </c>
      <c r="G148" s="20">
        <f t="shared" si="6"/>
        <v>2046.6095999999998</v>
      </c>
      <c r="H148" s="14">
        <v>859.92</v>
      </c>
      <c r="I148" s="20">
        <f t="shared" si="7"/>
        <v>4093.2191999999995</v>
      </c>
      <c r="J148" s="20">
        <f t="shared" si="8"/>
        <v>1719.1520639999997</v>
      </c>
    </row>
    <row r="149" spans="2:10" ht="51" x14ac:dyDescent="0.2">
      <c r="B149" s="11" t="s">
        <v>275</v>
      </c>
      <c r="C149" s="12" t="s">
        <v>276</v>
      </c>
      <c r="D149" s="13" t="s">
        <v>78</v>
      </c>
      <c r="E149" s="11">
        <v>6</v>
      </c>
      <c r="F149" s="14">
        <v>647.77</v>
      </c>
      <c r="G149" s="20">
        <f t="shared" si="6"/>
        <v>3083.3851999999997</v>
      </c>
      <c r="H149" s="14">
        <v>3886.62</v>
      </c>
      <c r="I149" s="20">
        <f t="shared" si="7"/>
        <v>18500.3112</v>
      </c>
      <c r="J149" s="20">
        <f t="shared" si="8"/>
        <v>7770.1307040000002</v>
      </c>
    </row>
    <row r="150" spans="2:10" ht="51" x14ac:dyDescent="0.2">
      <c r="B150" s="11" t="s">
        <v>277</v>
      </c>
      <c r="C150" s="12" t="s">
        <v>278</v>
      </c>
      <c r="D150" s="13" t="s">
        <v>78</v>
      </c>
      <c r="E150" s="11">
        <v>1</v>
      </c>
      <c r="F150" s="14">
        <v>593.85</v>
      </c>
      <c r="G150" s="20">
        <f t="shared" si="6"/>
        <v>2826.7260000000001</v>
      </c>
      <c r="H150" s="14">
        <v>593.85</v>
      </c>
      <c r="I150" s="20">
        <f t="shared" si="7"/>
        <v>2826.7260000000001</v>
      </c>
      <c r="J150" s="20">
        <f t="shared" si="8"/>
        <v>1187.2249200000001</v>
      </c>
    </row>
    <row r="151" spans="2:10" ht="51" x14ac:dyDescent="0.2">
      <c r="B151" s="11" t="s">
        <v>279</v>
      </c>
      <c r="C151" s="12" t="s">
        <v>280</v>
      </c>
      <c r="D151" s="13" t="s">
        <v>78</v>
      </c>
      <c r="E151" s="11">
        <v>10</v>
      </c>
      <c r="F151" s="14">
        <v>901.16</v>
      </c>
      <c r="G151" s="20">
        <f t="shared" si="6"/>
        <v>4289.5216</v>
      </c>
      <c r="H151" s="14">
        <v>9011.6</v>
      </c>
      <c r="I151" s="20">
        <f t="shared" si="7"/>
        <v>42895.216</v>
      </c>
      <c r="J151" s="20">
        <f t="shared" si="8"/>
        <v>18015.990719999998</v>
      </c>
    </row>
    <row r="152" spans="2:10" ht="38.25" x14ac:dyDescent="0.2">
      <c r="B152" s="11" t="s">
        <v>281</v>
      </c>
      <c r="C152" s="12" t="s">
        <v>282</v>
      </c>
      <c r="D152" s="13" t="s">
        <v>78</v>
      </c>
      <c r="E152" s="11">
        <v>3</v>
      </c>
      <c r="F152" s="14">
        <v>462.83</v>
      </c>
      <c r="G152" s="20">
        <f t="shared" si="6"/>
        <v>2203.0708</v>
      </c>
      <c r="H152" s="14">
        <v>1388.49</v>
      </c>
      <c r="I152" s="20">
        <f t="shared" si="7"/>
        <v>6609.2123999999994</v>
      </c>
      <c r="J152" s="20">
        <f t="shared" si="8"/>
        <v>2775.8692079999996</v>
      </c>
    </row>
    <row r="153" spans="2:10" ht="38.25" x14ac:dyDescent="0.2">
      <c r="B153" s="11" t="s">
        <v>283</v>
      </c>
      <c r="C153" s="12" t="s">
        <v>284</v>
      </c>
      <c r="D153" s="13" t="s">
        <v>78</v>
      </c>
      <c r="E153" s="11">
        <v>4</v>
      </c>
      <c r="F153" s="14">
        <v>908.44</v>
      </c>
      <c r="G153" s="20">
        <f t="shared" si="6"/>
        <v>4324.1743999999999</v>
      </c>
      <c r="H153" s="14">
        <v>3633.76</v>
      </c>
      <c r="I153" s="20">
        <f t="shared" si="7"/>
        <v>17296.6976</v>
      </c>
      <c r="J153" s="20">
        <f t="shared" si="8"/>
        <v>7264.6129919999994</v>
      </c>
    </row>
    <row r="154" spans="2:10" ht="25.5" x14ac:dyDescent="0.2">
      <c r="B154" s="11" t="s">
        <v>285</v>
      </c>
      <c r="C154" s="12" t="s">
        <v>117</v>
      </c>
      <c r="D154" s="13" t="s">
        <v>27</v>
      </c>
      <c r="E154" s="11">
        <v>-6.4306000000000001</v>
      </c>
      <c r="F154" s="14">
        <v>1382.9</v>
      </c>
      <c r="G154" s="20">
        <f t="shared" si="6"/>
        <v>6582.6040000000003</v>
      </c>
      <c r="H154" s="14">
        <v>-8892.8799999999992</v>
      </c>
      <c r="I154" s="20">
        <f t="shared" si="7"/>
        <v>-42330.108799999995</v>
      </c>
      <c r="J154" s="20">
        <f t="shared" si="8"/>
        <v>-17778.645695999996</v>
      </c>
    </row>
    <row r="155" spans="2:10" ht="38.25" x14ac:dyDescent="0.2">
      <c r="B155" s="11" t="s">
        <v>286</v>
      </c>
      <c r="C155" s="12" t="s">
        <v>287</v>
      </c>
      <c r="D155" s="13" t="s">
        <v>78</v>
      </c>
      <c r="E155" s="11">
        <v>3</v>
      </c>
      <c r="F155" s="14">
        <v>871.29</v>
      </c>
      <c r="G155" s="20">
        <f t="shared" si="6"/>
        <v>4147.3404</v>
      </c>
      <c r="H155" s="14">
        <v>2613.87</v>
      </c>
      <c r="I155" s="20">
        <f t="shared" si="7"/>
        <v>12442.021199999999</v>
      </c>
      <c r="J155" s="20">
        <f t="shared" si="8"/>
        <v>5225.6489039999997</v>
      </c>
    </row>
    <row r="156" spans="2:10" ht="38.25" x14ac:dyDescent="0.2">
      <c r="B156" s="11" t="s">
        <v>288</v>
      </c>
      <c r="C156" s="12" t="s">
        <v>289</v>
      </c>
      <c r="D156" s="13" t="s">
        <v>78</v>
      </c>
      <c r="E156" s="11">
        <v>3</v>
      </c>
      <c r="F156" s="14">
        <v>372.65</v>
      </c>
      <c r="G156" s="20">
        <f t="shared" si="6"/>
        <v>1773.8139999999999</v>
      </c>
      <c r="H156" s="14">
        <v>1117.95</v>
      </c>
      <c r="I156" s="20">
        <f t="shared" si="7"/>
        <v>5321.442</v>
      </c>
      <c r="J156" s="20">
        <f t="shared" si="8"/>
        <v>2235.0056399999999</v>
      </c>
    </row>
    <row r="157" spans="2:10" ht="51" x14ac:dyDescent="0.2">
      <c r="B157" s="11" t="s">
        <v>290</v>
      </c>
      <c r="C157" s="12" t="s">
        <v>291</v>
      </c>
      <c r="D157" s="13" t="s">
        <v>78</v>
      </c>
      <c r="E157" s="11">
        <v>1</v>
      </c>
      <c r="F157" s="14">
        <v>389.55</v>
      </c>
      <c r="G157" s="20">
        <f t="shared" si="6"/>
        <v>1854.258</v>
      </c>
      <c r="H157" s="14">
        <v>389.55</v>
      </c>
      <c r="I157" s="20">
        <f t="shared" si="7"/>
        <v>1854.258</v>
      </c>
      <c r="J157" s="20">
        <f t="shared" si="8"/>
        <v>778.78836000000001</v>
      </c>
    </row>
    <row r="158" spans="2:10" ht="38.25" x14ac:dyDescent="0.2">
      <c r="B158" s="11" t="s">
        <v>292</v>
      </c>
      <c r="C158" s="12" t="s">
        <v>293</v>
      </c>
      <c r="D158" s="13" t="s">
        <v>78</v>
      </c>
      <c r="E158" s="11">
        <v>9</v>
      </c>
      <c r="F158" s="14">
        <v>31.44</v>
      </c>
      <c r="G158" s="20">
        <f t="shared" si="6"/>
        <v>149.65440000000001</v>
      </c>
      <c r="H158" s="14">
        <v>282.95999999999998</v>
      </c>
      <c r="I158" s="20">
        <f t="shared" si="7"/>
        <v>1346.8895999999997</v>
      </c>
      <c r="J158" s="20">
        <f t="shared" si="8"/>
        <v>565.69363199999987</v>
      </c>
    </row>
    <row r="159" spans="2:10" ht="25.5" x14ac:dyDescent="0.2">
      <c r="B159" s="11" t="s">
        <v>294</v>
      </c>
      <c r="C159" s="12" t="s">
        <v>295</v>
      </c>
      <c r="D159" s="13" t="s">
        <v>78</v>
      </c>
      <c r="E159" s="11">
        <v>65</v>
      </c>
      <c r="F159" s="14">
        <v>63.12</v>
      </c>
      <c r="G159" s="20">
        <f t="shared" si="6"/>
        <v>300.45119999999997</v>
      </c>
      <c r="H159" s="14">
        <v>4102.8</v>
      </c>
      <c r="I159" s="20">
        <f t="shared" si="7"/>
        <v>19529.328000000001</v>
      </c>
      <c r="J159" s="20">
        <f t="shared" si="8"/>
        <v>8202.3177599999999</v>
      </c>
    </row>
    <row r="160" spans="2:10" ht="51" x14ac:dyDescent="0.2">
      <c r="B160" s="11" t="s">
        <v>296</v>
      </c>
      <c r="C160" s="12" t="s">
        <v>297</v>
      </c>
      <c r="D160" s="13" t="s">
        <v>13</v>
      </c>
      <c r="E160" s="11">
        <v>0.16750000000000001</v>
      </c>
      <c r="F160" s="14">
        <v>7571</v>
      </c>
      <c r="G160" s="20">
        <f t="shared" si="6"/>
        <v>36037.96</v>
      </c>
      <c r="H160" s="14">
        <v>1268.1400000000001</v>
      </c>
      <c r="I160" s="20">
        <f t="shared" si="7"/>
        <v>6036.3464000000004</v>
      </c>
      <c r="J160" s="20">
        <f t="shared" si="8"/>
        <v>2535.265488</v>
      </c>
    </row>
    <row r="161" spans="2:10" ht="25.5" x14ac:dyDescent="0.2">
      <c r="B161" s="11" t="s">
        <v>298</v>
      </c>
      <c r="C161" s="12" t="s">
        <v>299</v>
      </c>
      <c r="D161" s="13" t="s">
        <v>78</v>
      </c>
      <c r="E161" s="11">
        <v>3</v>
      </c>
      <c r="F161" s="14">
        <v>375</v>
      </c>
      <c r="G161" s="20">
        <f t="shared" si="6"/>
        <v>1785</v>
      </c>
      <c r="H161" s="14">
        <v>1125</v>
      </c>
      <c r="I161" s="20">
        <f t="shared" si="7"/>
        <v>5355</v>
      </c>
      <c r="J161" s="20">
        <f t="shared" si="8"/>
        <v>2249.1</v>
      </c>
    </row>
    <row r="162" spans="2:10" ht="25.5" x14ac:dyDescent="0.2">
      <c r="B162" s="11" t="s">
        <v>300</v>
      </c>
      <c r="C162" s="12" t="s">
        <v>301</v>
      </c>
      <c r="D162" s="13" t="s">
        <v>78</v>
      </c>
      <c r="E162" s="11">
        <v>5</v>
      </c>
      <c r="F162" s="14">
        <v>569.52</v>
      </c>
      <c r="G162" s="20">
        <f t="shared" si="6"/>
        <v>2710.9151999999999</v>
      </c>
      <c r="H162" s="14">
        <v>2847.6</v>
      </c>
      <c r="I162" s="20">
        <f t="shared" si="7"/>
        <v>13554.575999999999</v>
      </c>
      <c r="J162" s="20">
        <f t="shared" si="8"/>
        <v>5692.9219199999998</v>
      </c>
    </row>
    <row r="163" spans="2:10" ht="38.25" x14ac:dyDescent="0.2">
      <c r="B163" s="11" t="s">
        <v>302</v>
      </c>
      <c r="C163" s="12" t="s">
        <v>303</v>
      </c>
      <c r="D163" s="13" t="s">
        <v>13</v>
      </c>
      <c r="E163" s="11">
        <v>4.9480000000000004</v>
      </c>
      <c r="F163" s="14">
        <v>5763</v>
      </c>
      <c r="G163" s="20">
        <f t="shared" si="6"/>
        <v>27431.879999999997</v>
      </c>
      <c r="H163" s="14">
        <v>28515.32</v>
      </c>
      <c r="I163" s="20">
        <f t="shared" si="7"/>
        <v>135732.92319999999</v>
      </c>
      <c r="J163" s="20">
        <f t="shared" si="8"/>
        <v>57007.827743999995</v>
      </c>
    </row>
    <row r="164" spans="2:10" ht="38.25" x14ac:dyDescent="0.2">
      <c r="B164" s="11" t="s">
        <v>304</v>
      </c>
      <c r="C164" s="12" t="s">
        <v>305</v>
      </c>
      <c r="D164" s="13" t="s">
        <v>13</v>
      </c>
      <c r="E164" s="11">
        <v>0.46710000000000002</v>
      </c>
      <c r="F164" s="14">
        <v>7200</v>
      </c>
      <c r="G164" s="20">
        <f t="shared" si="6"/>
        <v>34272</v>
      </c>
      <c r="H164" s="14">
        <v>3363.12</v>
      </c>
      <c r="I164" s="20">
        <f t="shared" si="7"/>
        <v>16008.4512</v>
      </c>
      <c r="J164" s="20">
        <f t="shared" si="8"/>
        <v>6723.5495039999996</v>
      </c>
    </row>
    <row r="165" spans="2:10" ht="38.25" x14ac:dyDescent="0.2">
      <c r="B165" s="11" t="s">
        <v>306</v>
      </c>
      <c r="C165" s="12" t="s">
        <v>138</v>
      </c>
      <c r="D165" s="13" t="s">
        <v>27</v>
      </c>
      <c r="E165" s="11">
        <v>-17.795529999999999</v>
      </c>
      <c r="F165" s="14">
        <v>558.33000000000004</v>
      </c>
      <c r="G165" s="20">
        <f t="shared" si="6"/>
        <v>2657.6507999999999</v>
      </c>
      <c r="H165" s="14">
        <v>-9935.7800000000007</v>
      </c>
      <c r="I165" s="20">
        <f t="shared" si="7"/>
        <v>-47294.3128</v>
      </c>
      <c r="J165" s="20">
        <f t="shared" si="8"/>
        <v>-19863.611376000001</v>
      </c>
    </row>
    <row r="166" spans="2:10" ht="38.25" x14ac:dyDescent="0.2">
      <c r="B166" s="11" t="s">
        <v>307</v>
      </c>
      <c r="C166" s="12" t="s">
        <v>308</v>
      </c>
      <c r="D166" s="13" t="s">
        <v>27</v>
      </c>
      <c r="E166" s="11">
        <v>17.649999999999999</v>
      </c>
      <c r="F166" s="14">
        <v>646.72</v>
      </c>
      <c r="G166" s="20">
        <f t="shared" si="6"/>
        <v>3078.3872000000001</v>
      </c>
      <c r="H166" s="14">
        <v>11414.61</v>
      </c>
      <c r="I166" s="20">
        <f t="shared" si="7"/>
        <v>54333.543599999997</v>
      </c>
      <c r="J166" s="20">
        <f t="shared" si="8"/>
        <v>22820.088311999996</v>
      </c>
    </row>
    <row r="167" spans="2:10" ht="38.25" x14ac:dyDescent="0.2">
      <c r="B167" s="11" t="s">
        <v>309</v>
      </c>
      <c r="C167" s="12" t="s">
        <v>150</v>
      </c>
      <c r="D167" s="13" t="s">
        <v>27</v>
      </c>
      <c r="E167" s="11">
        <v>-2.1218400000000002</v>
      </c>
      <c r="F167" s="14">
        <v>550</v>
      </c>
      <c r="G167" s="20">
        <f t="shared" si="6"/>
        <v>2618</v>
      </c>
      <c r="H167" s="14">
        <v>-1167.01</v>
      </c>
      <c r="I167" s="20">
        <f t="shared" si="7"/>
        <v>-5554.9675999999999</v>
      </c>
      <c r="J167" s="20">
        <f t="shared" si="8"/>
        <v>-2333.0863919999997</v>
      </c>
    </row>
    <row r="168" spans="2:10" ht="25.5" x14ac:dyDescent="0.2">
      <c r="B168" s="11" t="s">
        <v>310</v>
      </c>
      <c r="C168" s="12" t="s">
        <v>178</v>
      </c>
      <c r="D168" s="13" t="s">
        <v>27</v>
      </c>
      <c r="E168" s="11">
        <v>0.13</v>
      </c>
      <c r="F168" s="14">
        <v>135.6</v>
      </c>
      <c r="G168" s="20">
        <f t="shared" si="6"/>
        <v>645.4559999999999</v>
      </c>
      <c r="H168" s="14">
        <v>17.63</v>
      </c>
      <c r="I168" s="20">
        <f t="shared" si="7"/>
        <v>83.91879999999999</v>
      </c>
      <c r="J168" s="20">
        <f t="shared" si="8"/>
        <v>35.245895999999995</v>
      </c>
    </row>
    <row r="169" spans="2:10" ht="25.5" x14ac:dyDescent="0.2">
      <c r="B169" s="11" t="s">
        <v>311</v>
      </c>
      <c r="C169" s="12" t="s">
        <v>312</v>
      </c>
      <c r="D169" s="13" t="s">
        <v>22</v>
      </c>
      <c r="E169" s="11">
        <v>17.036000000000001</v>
      </c>
      <c r="F169" s="14">
        <v>146.25</v>
      </c>
      <c r="G169" s="20">
        <f t="shared" si="6"/>
        <v>696.15</v>
      </c>
      <c r="H169" s="14">
        <v>2491.52</v>
      </c>
      <c r="I169" s="20">
        <f t="shared" si="7"/>
        <v>11859.635199999999</v>
      </c>
      <c r="J169" s="20">
        <f t="shared" si="8"/>
        <v>4981.0467839999992</v>
      </c>
    </row>
    <row r="170" spans="2:10" ht="51" x14ac:dyDescent="0.2">
      <c r="B170" s="11" t="s">
        <v>313</v>
      </c>
      <c r="C170" s="12" t="s">
        <v>314</v>
      </c>
      <c r="D170" s="13" t="s">
        <v>78</v>
      </c>
      <c r="E170" s="11">
        <v>1</v>
      </c>
      <c r="F170" s="14">
        <v>1995.92</v>
      </c>
      <c r="G170" s="20">
        <f t="shared" si="6"/>
        <v>9500.5792000000001</v>
      </c>
      <c r="H170" s="14">
        <v>1995.92</v>
      </c>
      <c r="I170" s="20">
        <f t="shared" si="7"/>
        <v>9500.5792000000001</v>
      </c>
      <c r="J170" s="20">
        <f t="shared" si="8"/>
        <v>3990.2432639999997</v>
      </c>
    </row>
    <row r="171" spans="2:10" ht="51" x14ac:dyDescent="0.2">
      <c r="B171" s="11" t="s">
        <v>315</v>
      </c>
      <c r="C171" s="12" t="s">
        <v>316</v>
      </c>
      <c r="D171" s="13" t="s">
        <v>78</v>
      </c>
      <c r="E171" s="11">
        <v>2</v>
      </c>
      <c r="F171" s="14">
        <v>2700.38</v>
      </c>
      <c r="G171" s="20">
        <f t="shared" si="6"/>
        <v>12853.808800000001</v>
      </c>
      <c r="H171" s="14">
        <v>5400.76</v>
      </c>
      <c r="I171" s="20">
        <f t="shared" si="7"/>
        <v>25707.617600000001</v>
      </c>
      <c r="J171" s="20">
        <f t="shared" si="8"/>
        <v>10797.199392</v>
      </c>
    </row>
    <row r="172" spans="2:10" ht="51" x14ac:dyDescent="0.2">
      <c r="B172" s="11" t="s">
        <v>317</v>
      </c>
      <c r="C172" s="12" t="s">
        <v>180</v>
      </c>
      <c r="D172" s="13" t="s">
        <v>78</v>
      </c>
      <c r="E172" s="11">
        <v>-4</v>
      </c>
      <c r="F172" s="14">
        <v>1148.4000000000001</v>
      </c>
      <c r="G172" s="20">
        <f t="shared" si="6"/>
        <v>5466.384</v>
      </c>
      <c r="H172" s="14">
        <v>-4593.6000000000004</v>
      </c>
      <c r="I172" s="20">
        <f t="shared" si="7"/>
        <v>-21865.536</v>
      </c>
      <c r="J172" s="20">
        <f t="shared" si="8"/>
        <v>-9183.5251200000002</v>
      </c>
    </row>
    <row r="173" spans="2:10" ht="25.5" x14ac:dyDescent="0.2">
      <c r="B173" s="11" t="s">
        <v>318</v>
      </c>
      <c r="C173" s="12" t="s">
        <v>319</v>
      </c>
      <c r="D173" s="13" t="s">
        <v>78</v>
      </c>
      <c r="E173" s="11">
        <v>32</v>
      </c>
      <c r="F173" s="14">
        <v>10.68</v>
      </c>
      <c r="G173" s="20">
        <f t="shared" si="6"/>
        <v>50.836799999999997</v>
      </c>
      <c r="H173" s="14">
        <v>341.76</v>
      </c>
      <c r="I173" s="20">
        <f t="shared" si="7"/>
        <v>1626.7775999999999</v>
      </c>
      <c r="J173" s="20">
        <f t="shared" si="8"/>
        <v>683.24659199999996</v>
      </c>
    </row>
    <row r="174" spans="2:10" ht="63.75" x14ac:dyDescent="0.2">
      <c r="B174" s="11" t="s">
        <v>320</v>
      </c>
      <c r="C174" s="12" t="s">
        <v>321</v>
      </c>
      <c r="D174" s="13" t="s">
        <v>183</v>
      </c>
      <c r="E174" s="11">
        <v>8.484</v>
      </c>
      <c r="F174" s="14">
        <v>741.5</v>
      </c>
      <c r="G174" s="20">
        <f t="shared" si="6"/>
        <v>3529.54</v>
      </c>
      <c r="H174" s="14">
        <v>6290.89</v>
      </c>
      <c r="I174" s="20">
        <f t="shared" si="7"/>
        <v>29944.636399999999</v>
      </c>
      <c r="J174" s="20">
        <f t="shared" si="8"/>
        <v>12576.747287999999</v>
      </c>
    </row>
    <row r="175" spans="2:10" ht="63.75" x14ac:dyDescent="0.2">
      <c r="B175" s="11" t="s">
        <v>322</v>
      </c>
      <c r="C175" s="12" t="s">
        <v>323</v>
      </c>
      <c r="D175" s="13" t="s">
        <v>183</v>
      </c>
      <c r="E175" s="11">
        <v>95.12</v>
      </c>
      <c r="F175" s="14">
        <v>772.4</v>
      </c>
      <c r="G175" s="20">
        <f t="shared" si="6"/>
        <v>3676.6239999999998</v>
      </c>
      <c r="H175" s="14">
        <v>73470.69</v>
      </c>
      <c r="I175" s="20">
        <f t="shared" si="7"/>
        <v>349720.48440000002</v>
      </c>
      <c r="J175" s="20">
        <f t="shared" si="8"/>
        <v>146882.60344800001</v>
      </c>
    </row>
    <row r="176" spans="2:10" ht="63.75" x14ac:dyDescent="0.2">
      <c r="B176" s="11" t="s">
        <v>324</v>
      </c>
      <c r="C176" s="12" t="s">
        <v>325</v>
      </c>
      <c r="D176" s="13" t="s">
        <v>183</v>
      </c>
      <c r="E176" s="11">
        <v>23.594000000000001</v>
      </c>
      <c r="F176" s="14">
        <v>90.86</v>
      </c>
      <c r="G176" s="20">
        <f t="shared" si="6"/>
        <v>432.49359999999996</v>
      </c>
      <c r="H176" s="14">
        <v>2143.75</v>
      </c>
      <c r="I176" s="20">
        <f t="shared" si="7"/>
        <v>10204.25</v>
      </c>
      <c r="J176" s="20">
        <f t="shared" si="8"/>
        <v>4285.7849999999999</v>
      </c>
    </row>
    <row r="177" spans="2:10" ht="63.75" x14ac:dyDescent="0.2">
      <c r="B177" s="11" t="s">
        <v>326</v>
      </c>
      <c r="C177" s="12" t="s">
        <v>327</v>
      </c>
      <c r="D177" s="13" t="s">
        <v>183</v>
      </c>
      <c r="E177" s="11">
        <v>0.80800000000000005</v>
      </c>
      <c r="F177" s="14">
        <v>219.85</v>
      </c>
      <c r="G177" s="20">
        <f t="shared" si="6"/>
        <v>1046.4859999999999</v>
      </c>
      <c r="H177" s="14">
        <v>177.64</v>
      </c>
      <c r="I177" s="20">
        <f t="shared" si="7"/>
        <v>845.56639999999993</v>
      </c>
      <c r="J177" s="20">
        <f t="shared" si="8"/>
        <v>355.13788799999998</v>
      </c>
    </row>
    <row r="178" spans="2:10" ht="76.5" x14ac:dyDescent="0.2">
      <c r="B178" s="11" t="s">
        <v>328</v>
      </c>
      <c r="C178" s="12" t="s">
        <v>329</v>
      </c>
      <c r="D178" s="13" t="s">
        <v>183</v>
      </c>
      <c r="E178" s="11">
        <v>559.02</v>
      </c>
      <c r="F178" s="14">
        <v>250.57</v>
      </c>
      <c r="G178" s="20">
        <f t="shared" si="6"/>
        <v>1192.7131999999999</v>
      </c>
      <c r="H178" s="14">
        <v>140073.64000000001</v>
      </c>
      <c r="I178" s="20">
        <f t="shared" si="7"/>
        <v>666750.52640000009</v>
      </c>
      <c r="J178" s="20">
        <f t="shared" si="8"/>
        <v>280035.22108800005</v>
      </c>
    </row>
    <row r="179" spans="2:10" ht="63.75" x14ac:dyDescent="0.2">
      <c r="B179" s="11" t="s">
        <v>330</v>
      </c>
      <c r="C179" s="12" t="s">
        <v>331</v>
      </c>
      <c r="D179" s="13" t="s">
        <v>78</v>
      </c>
      <c r="E179" s="11">
        <v>2</v>
      </c>
      <c r="F179" s="14">
        <v>28</v>
      </c>
      <c r="G179" s="20">
        <f t="shared" si="6"/>
        <v>133.28</v>
      </c>
      <c r="H179" s="14">
        <v>56</v>
      </c>
      <c r="I179" s="20">
        <f t="shared" si="7"/>
        <v>266.56</v>
      </c>
      <c r="J179" s="20">
        <f t="shared" si="8"/>
        <v>111.95519999999999</v>
      </c>
    </row>
    <row r="180" spans="2:10" ht="63.75" x14ac:dyDescent="0.2">
      <c r="B180" s="11" t="s">
        <v>332</v>
      </c>
      <c r="C180" s="12" t="s">
        <v>333</v>
      </c>
      <c r="D180" s="13" t="s">
        <v>78</v>
      </c>
      <c r="E180" s="11">
        <v>2</v>
      </c>
      <c r="F180" s="14">
        <v>45</v>
      </c>
      <c r="G180" s="20">
        <f t="shared" si="6"/>
        <v>214.2</v>
      </c>
      <c r="H180" s="14">
        <v>90</v>
      </c>
      <c r="I180" s="20">
        <f t="shared" si="7"/>
        <v>428.4</v>
      </c>
      <c r="J180" s="20">
        <f t="shared" si="8"/>
        <v>179.928</v>
      </c>
    </row>
    <row r="181" spans="2:10" ht="63.75" x14ac:dyDescent="0.2">
      <c r="B181" s="11" t="s">
        <v>334</v>
      </c>
      <c r="C181" s="12" t="s">
        <v>335</v>
      </c>
      <c r="D181" s="13" t="s">
        <v>78</v>
      </c>
      <c r="E181" s="11">
        <v>20</v>
      </c>
      <c r="F181" s="14">
        <v>152</v>
      </c>
      <c r="G181" s="20">
        <f t="shared" si="6"/>
        <v>723.52</v>
      </c>
      <c r="H181" s="14">
        <v>3040</v>
      </c>
      <c r="I181" s="20">
        <f t="shared" si="7"/>
        <v>14470.4</v>
      </c>
      <c r="J181" s="20">
        <f t="shared" si="8"/>
        <v>6077.5679999999993</v>
      </c>
    </row>
    <row r="182" spans="2:10" ht="25.5" x14ac:dyDescent="0.2">
      <c r="B182" s="11" t="s">
        <v>336</v>
      </c>
      <c r="C182" s="12" t="s">
        <v>187</v>
      </c>
      <c r="D182" s="13" t="s">
        <v>13</v>
      </c>
      <c r="E182" s="11">
        <v>-9.0800000000000006E-2</v>
      </c>
      <c r="F182" s="14">
        <v>5500</v>
      </c>
      <c r="G182" s="20">
        <f t="shared" si="6"/>
        <v>26180</v>
      </c>
      <c r="H182" s="14">
        <v>-499.4</v>
      </c>
      <c r="I182" s="20">
        <f t="shared" si="7"/>
        <v>-2377.1439999999998</v>
      </c>
      <c r="J182" s="20">
        <f t="shared" si="8"/>
        <v>-998.4004799999999</v>
      </c>
    </row>
    <row r="183" spans="2:10" ht="51" x14ac:dyDescent="0.2">
      <c r="B183" s="11" t="s">
        <v>337</v>
      </c>
      <c r="C183" s="12" t="s">
        <v>338</v>
      </c>
      <c r="D183" s="13" t="s">
        <v>78</v>
      </c>
      <c r="E183" s="11">
        <v>2</v>
      </c>
      <c r="F183" s="14">
        <v>62.87</v>
      </c>
      <c r="G183" s="20">
        <f t="shared" si="6"/>
        <v>299.26119999999997</v>
      </c>
      <c r="H183" s="14">
        <v>125.74</v>
      </c>
      <c r="I183" s="20">
        <f t="shared" si="7"/>
        <v>598.52239999999995</v>
      </c>
      <c r="J183" s="20">
        <f t="shared" si="8"/>
        <v>251.37940799999996</v>
      </c>
    </row>
    <row r="184" spans="2:10" ht="63.75" x14ac:dyDescent="0.2">
      <c r="B184" s="11" t="s">
        <v>339</v>
      </c>
      <c r="C184" s="12" t="s">
        <v>340</v>
      </c>
      <c r="D184" s="13" t="s">
        <v>78</v>
      </c>
      <c r="E184" s="11">
        <v>4</v>
      </c>
      <c r="F184" s="14">
        <v>566.83000000000004</v>
      </c>
      <c r="G184" s="20">
        <f t="shared" si="6"/>
        <v>2698.1107999999999</v>
      </c>
      <c r="H184" s="14">
        <v>2267.3200000000002</v>
      </c>
      <c r="I184" s="20">
        <f t="shared" si="7"/>
        <v>10792.4432</v>
      </c>
      <c r="J184" s="20">
        <f t="shared" si="8"/>
        <v>4532.8261439999997</v>
      </c>
    </row>
    <row r="185" spans="2:10" ht="63.75" x14ac:dyDescent="0.2">
      <c r="B185" s="11" t="s">
        <v>341</v>
      </c>
      <c r="C185" s="12" t="s">
        <v>342</v>
      </c>
      <c r="D185" s="13" t="s">
        <v>78</v>
      </c>
      <c r="E185" s="11">
        <v>6</v>
      </c>
      <c r="F185" s="14">
        <v>1276.8</v>
      </c>
      <c r="G185" s="20">
        <f t="shared" si="6"/>
        <v>6077.5679999999993</v>
      </c>
      <c r="H185" s="14">
        <v>7660.8</v>
      </c>
      <c r="I185" s="20">
        <f t="shared" si="7"/>
        <v>36465.407999999996</v>
      </c>
      <c r="J185" s="20">
        <f t="shared" si="8"/>
        <v>15315.471359999998</v>
      </c>
    </row>
    <row r="186" spans="2:10" ht="63.75" x14ac:dyDescent="0.2">
      <c r="B186" s="11" t="s">
        <v>343</v>
      </c>
      <c r="C186" s="12" t="s">
        <v>344</v>
      </c>
      <c r="D186" s="13" t="s">
        <v>78</v>
      </c>
      <c r="E186" s="11">
        <v>1</v>
      </c>
      <c r="F186" s="14">
        <v>2604.94</v>
      </c>
      <c r="G186" s="20">
        <f t="shared" ref="G186:G195" si="9">F186*4.76</f>
        <v>12399.5144</v>
      </c>
      <c r="H186" s="14">
        <v>2604.94</v>
      </c>
      <c r="I186" s="20">
        <f t="shared" ref="I186:I195" si="10">H186*4.76</f>
        <v>12399.5144</v>
      </c>
      <c r="J186" s="20">
        <f t="shared" si="8"/>
        <v>5207.7960480000002</v>
      </c>
    </row>
    <row r="187" spans="2:10" ht="76.5" x14ac:dyDescent="0.2">
      <c r="B187" s="11" t="s">
        <v>345</v>
      </c>
      <c r="C187" s="12" t="s">
        <v>346</v>
      </c>
      <c r="D187" s="13" t="s">
        <v>78</v>
      </c>
      <c r="E187" s="11">
        <v>1</v>
      </c>
      <c r="F187" s="14">
        <v>4316.2299999999996</v>
      </c>
      <c r="G187" s="20">
        <f t="shared" si="9"/>
        <v>20545.254799999999</v>
      </c>
      <c r="H187" s="14">
        <v>4316.2299999999996</v>
      </c>
      <c r="I187" s="20">
        <f t="shared" si="10"/>
        <v>20545.254799999999</v>
      </c>
      <c r="J187" s="20">
        <f t="shared" si="8"/>
        <v>8629.0070159999996</v>
      </c>
    </row>
    <row r="188" spans="2:10" ht="51" x14ac:dyDescent="0.2">
      <c r="B188" s="11" t="s">
        <v>347</v>
      </c>
      <c r="C188" s="12" t="s">
        <v>189</v>
      </c>
      <c r="D188" s="13" t="s">
        <v>13</v>
      </c>
      <c r="E188" s="11">
        <v>-0.49509999999999998</v>
      </c>
      <c r="F188" s="14">
        <v>6667.9</v>
      </c>
      <c r="G188" s="20">
        <f t="shared" si="9"/>
        <v>31739.203999999998</v>
      </c>
      <c r="H188" s="14">
        <v>-3301.28</v>
      </c>
      <c r="I188" s="20">
        <f t="shared" si="10"/>
        <v>-15714.0928</v>
      </c>
      <c r="J188" s="20">
        <f t="shared" si="8"/>
        <v>-6599.9189759999999</v>
      </c>
    </row>
    <row r="189" spans="2:10" ht="63.75" x14ac:dyDescent="0.2">
      <c r="B189" s="11" t="s">
        <v>348</v>
      </c>
      <c r="C189" s="12" t="s">
        <v>349</v>
      </c>
      <c r="D189" s="13" t="s">
        <v>183</v>
      </c>
      <c r="E189" s="11">
        <v>54.18</v>
      </c>
      <c r="F189" s="14">
        <v>1230.1400000000001</v>
      </c>
      <c r="G189" s="20">
        <f t="shared" si="9"/>
        <v>5855.4664000000002</v>
      </c>
      <c r="H189" s="14">
        <v>66648.990000000005</v>
      </c>
      <c r="I189" s="20">
        <f t="shared" si="10"/>
        <v>317249.1924</v>
      </c>
      <c r="J189" s="20">
        <f t="shared" si="8"/>
        <v>133244.66080799999</v>
      </c>
    </row>
    <row r="190" spans="2:10" ht="63.75" x14ac:dyDescent="0.2">
      <c r="B190" s="11" t="s">
        <v>350</v>
      </c>
      <c r="C190" s="12" t="s">
        <v>351</v>
      </c>
      <c r="D190" s="13" t="s">
        <v>183</v>
      </c>
      <c r="E190" s="11">
        <v>536.9665</v>
      </c>
      <c r="F190" s="14">
        <v>1019.54</v>
      </c>
      <c r="G190" s="20">
        <f t="shared" si="9"/>
        <v>4853.0103999999992</v>
      </c>
      <c r="H190" s="14">
        <v>547458.82999999996</v>
      </c>
      <c r="I190" s="20">
        <f t="shared" si="10"/>
        <v>2605904.0307999998</v>
      </c>
      <c r="J190" s="20">
        <f t="shared" si="8"/>
        <v>1094479.6929359999</v>
      </c>
    </row>
    <row r="191" spans="2:10" ht="63.75" x14ac:dyDescent="0.2">
      <c r="B191" s="11" t="s">
        <v>352</v>
      </c>
      <c r="C191" s="12" t="s">
        <v>353</v>
      </c>
      <c r="D191" s="13" t="s">
        <v>78</v>
      </c>
      <c r="E191" s="11">
        <v>8</v>
      </c>
      <c r="F191" s="14">
        <v>107.99</v>
      </c>
      <c r="G191" s="20">
        <f t="shared" si="9"/>
        <v>514.03239999999994</v>
      </c>
      <c r="H191" s="14">
        <v>863.92</v>
      </c>
      <c r="I191" s="20">
        <f t="shared" si="10"/>
        <v>4112.2591999999995</v>
      </c>
      <c r="J191" s="20">
        <f t="shared" si="8"/>
        <v>1727.1488639999998</v>
      </c>
    </row>
    <row r="192" spans="2:10" ht="38.25" x14ac:dyDescent="0.2">
      <c r="B192" s="11" t="s">
        <v>354</v>
      </c>
      <c r="C192" s="12" t="s">
        <v>355</v>
      </c>
      <c r="D192" s="13" t="s">
        <v>356</v>
      </c>
      <c r="E192" s="11">
        <v>0.4</v>
      </c>
      <c r="F192" s="14">
        <v>38.72</v>
      </c>
      <c r="G192" s="20">
        <f t="shared" si="9"/>
        <v>184.30719999999999</v>
      </c>
      <c r="H192" s="14">
        <v>15.49</v>
      </c>
      <c r="I192" s="20">
        <f t="shared" si="10"/>
        <v>73.732399999999998</v>
      </c>
      <c r="J192" s="20">
        <f t="shared" si="8"/>
        <v>30.967607999999998</v>
      </c>
    </row>
    <row r="193" spans="2:10" ht="76.5" x14ac:dyDescent="0.2">
      <c r="B193" s="11" t="s">
        <v>357</v>
      </c>
      <c r="C193" s="12" t="s">
        <v>358</v>
      </c>
      <c r="D193" s="13" t="s">
        <v>78</v>
      </c>
      <c r="E193" s="11">
        <v>15</v>
      </c>
      <c r="F193" s="14">
        <v>659.14</v>
      </c>
      <c r="G193" s="20">
        <f t="shared" si="9"/>
        <v>3137.5063999999998</v>
      </c>
      <c r="H193" s="14">
        <v>9887.1</v>
      </c>
      <c r="I193" s="20">
        <f t="shared" si="10"/>
        <v>47062.595999999998</v>
      </c>
      <c r="J193" s="20">
        <f t="shared" si="8"/>
        <v>19766.29032</v>
      </c>
    </row>
    <row r="194" spans="2:10" ht="51" x14ac:dyDescent="0.2">
      <c r="B194" s="11" t="s">
        <v>359</v>
      </c>
      <c r="C194" s="12" t="s">
        <v>360</v>
      </c>
      <c r="D194" s="13" t="s">
        <v>78</v>
      </c>
      <c r="E194" s="11">
        <v>6</v>
      </c>
      <c r="F194" s="14">
        <v>934.4</v>
      </c>
      <c r="G194" s="20">
        <f t="shared" si="9"/>
        <v>4447.7439999999997</v>
      </c>
      <c r="H194" s="14">
        <v>5606.4</v>
      </c>
      <c r="I194" s="20">
        <f t="shared" si="10"/>
        <v>26686.463999999996</v>
      </c>
      <c r="J194" s="20">
        <f t="shared" si="8"/>
        <v>11208.314879999998</v>
      </c>
    </row>
    <row r="195" spans="2:10" ht="76.5" x14ac:dyDescent="0.2">
      <c r="B195" s="11" t="s">
        <v>361</v>
      </c>
      <c r="C195" s="12" t="s">
        <v>362</v>
      </c>
      <c r="D195" s="13" t="s">
        <v>78</v>
      </c>
      <c r="E195" s="11">
        <v>4</v>
      </c>
      <c r="F195" s="14">
        <v>1344</v>
      </c>
      <c r="G195" s="20">
        <f t="shared" si="9"/>
        <v>6397.44</v>
      </c>
      <c r="H195" s="14">
        <v>5376</v>
      </c>
      <c r="I195" s="20">
        <f t="shared" si="10"/>
        <v>25589.759999999998</v>
      </c>
      <c r="J195" s="20">
        <f t="shared" si="8"/>
        <v>10747.699199999999</v>
      </c>
    </row>
    <row r="196" spans="2:10" x14ac:dyDescent="0.2">
      <c r="B196" s="15" t="s">
        <v>363</v>
      </c>
      <c r="C196" s="16" t="s">
        <v>364</v>
      </c>
      <c r="D196" s="17"/>
      <c r="E196" s="15" t="s">
        <v>363</v>
      </c>
      <c r="F196" s="18"/>
      <c r="G196" s="18"/>
      <c r="H196" s="18"/>
      <c r="I196" s="42">
        <f>SUM(I11:I195)</f>
        <v>14957008.447199997</v>
      </c>
      <c r="J196" s="43">
        <f>SUM(J11:J195)</f>
        <v>6281943.5478239981</v>
      </c>
    </row>
    <row r="197" spans="2:10" x14ac:dyDescent="0.2">
      <c r="B197" s="7"/>
      <c r="C197" s="5"/>
      <c r="D197" s="6"/>
      <c r="E197" s="7"/>
      <c r="F197" s="8"/>
      <c r="G197" s="8"/>
      <c r="H197" s="8"/>
      <c r="I197" s="8"/>
      <c r="J197" s="3"/>
    </row>
    <row r="199" spans="2:10" x14ac:dyDescent="0.2">
      <c r="B199" s="24" t="s">
        <v>371</v>
      </c>
      <c r="C199" s="25"/>
      <c r="D199" s="26"/>
    </row>
  </sheetData>
  <mergeCells count="11">
    <mergeCell ref="C1:I1"/>
    <mergeCell ref="B3:J3"/>
    <mergeCell ref="J5:J7"/>
    <mergeCell ref="B9:J9"/>
    <mergeCell ref="B10:J10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Зелих Екатерина Генриховна</cp:lastModifiedBy>
  <cp:lastPrinted>2021-06-24T10:17:03Z</cp:lastPrinted>
  <dcterms:created xsi:type="dcterms:W3CDTF">2003-01-28T12:33:10Z</dcterms:created>
  <dcterms:modified xsi:type="dcterms:W3CDTF">2022-12-14T08:57:12Z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